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name="COI Tracker" sheetId="1" r:id="rId1"/>
    <sheet name="How to use" sheetId="2" r:id="rId2"/>
  </sheets>
  <calcPr calcId="0" fullCalcOnLoad="1" forceFullCalc="1"/>
</workbook>
</file>

<file path=xl/styles.xml><?xml version="1.0" encoding="utf-8"?>
<styleSheet xmlns="http://schemas.openxmlformats.org/spreadsheetml/2006/main">
  <numFmts count="1">
    <numFmt numFmtId="164" formatCode="yyyy-mm-dd"/>
  </numFmts>
  <fonts count="5">
    <font>
      <sz val="10"/>
      <color rgb="FF172033"/>
      <name val="Arial"/>
    </font>
    <font>
      <b/>
      <sz val="18"/>
      <color rgb="FF172033"/>
      <name val="Arial"/>
    </font>
    <font>
      <sz val="10"/>
      <color rgb="FF475569"/>
      <name val="Arial"/>
    </font>
    <font>
      <b/>
      <sz val="10"/>
      <color rgb="FFFFFFFF"/>
      <name val="Arial"/>
    </font>
    <font>
      <b/>
      <sz val="10"/>
      <color rgb="FF17324D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7324D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AF7EF"/>
        <bgColor indexed="64"/>
      </patternFill>
    </fill>
    <fill>
      <patternFill patternType="solid">
        <fgColor rgb="FFFFF4DE"/>
        <bgColor indexed="64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/>
    <xf numFmtId="0" fontId="2" fillId="2" borderId="0" xfId="0" applyAlignment="1">
      <alignment wrapText="1"/>
    </xf>
    <xf numFmtId="0" fontId="4" fillId="2" borderId="0" xfId="0"/>
    <xf numFmtId="0" fontId="3" fillId="3" borderId="1" xfId="0" applyAlignment="1">
      <alignment horizontal="center" vertical="center" wrapText="1"/>
    </xf>
    <xf numFmtId="0" fontId="0" fillId="2" borderId="1" xfId="0" applyAlignment="1">
      <alignment vertical="top" wrapText="1"/>
    </xf>
    <xf numFmtId="164" fontId="0" fillId="2" borderId="1" xfId="0" applyNumberFormat="1" applyAlignment="1">
      <alignment vertical="top"/>
    </xf>
    <xf numFmtId="0" fontId="0" fillId="4" borderId="1" xfId="0" applyAlignment="1">
      <alignment vertical="top" wrapText="1"/>
    </xf>
    <xf numFmtId="164" fontId="0" fillId="4" borderId="1" xfId="0" applyNumberFormat="1" applyAlignment="1">
      <alignment vertical="top"/>
    </xf>
    <xf numFmtId="0" fontId="0" fillId="2" borderId="1" xfId="0" applyAlignment="1">
      <alignment vertical="top" wrapText="1"/>
    </xf>
    <xf numFmtId="0" fontId="4" fillId="4" borderId="1" xfId="0" applyAlignment="1">
      <alignment horizontal="center"/>
    </xf>
    <xf numFmtId="0" fontId="1" fillId="4" borderId="1" xfId="0" applyAlignment="1">
      <alignment horizontal="center"/>
    </xf>
    <xf numFmtId="0" fontId="1" fillId="6" borderId="1" xfId="0" applyAlignment="1">
      <alignment horizontal="center"/>
    </xf>
    <xf numFmtId="0" fontId="1" fillId="6" borderId="1" xfId="0" applyAlignment="1">
      <alignment horizontal="center"/>
    </xf>
    <xf numFmtId="0" fontId="1" fillId="6" borderId="1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tyles" Target="styles.xml"/>
  <Relationship Id="rId4" Type="http://schemas.openxmlformats.org/officeDocument/2006/relationships/theme" Target="theme/theme1.xml"/>
</Relationships>
</file>

<file path=xl/theme/theme1.xml><?xml version="1.0" encoding="utf-8"?>
<a:theme xmlns:a="http://schemas.openxmlformats.org/drawingml/2006/main" name="COI Compass">
  <a:themeElements>
    <a:clrScheme name="COI Compass">
      <a:dk1>
        <a:srgbClr val="172033"/>
      </a:dk1>
      <a:lt1>
        <a:srgbClr val="FFFFFF"/>
      </a:lt1>
      <a:dk2>
        <a:srgbClr val="17324D"/>
      </a:dk2>
      <a:lt2>
        <a:srgbClr val="F8FAFC"/>
      </a:lt2>
      <a:accent1>
        <a:srgbClr val="17324D"/>
      </a:accent1>
      <a:accent2>
        <a:srgbClr val="EAB308"/>
      </a:accent2>
      <a:accent3>
        <a:srgbClr val="2563EB"/>
      </a:accent3>
      <a:accent4>
        <a:srgbClr val="DC2626"/>
      </a:accent4>
      <a:accent5>
        <a:srgbClr val="16A34A"/>
      </a:accent5>
      <a:accent6>
        <a:srgbClr val="E2E8F0"/>
      </a:accent6>
      <a:hlink>
        <a:srgbClr val="2563EB"/>
      </a:hlink>
      <a:folHlink>
        <a:srgbClr val="7C3AED"/>
      </a:folHlink>
    </a:clrScheme>
    <a:fontScheme name="COI Compass">
      <a:majorFont>
        <a:latin typeface="Arial"/>
      </a:majorFont>
      <a:minorFont>
        <a:latin typeface="Arial"/>
      </a:minorFont>
    </a:fontScheme>
    <a:fmtScheme name="COI Compass">
      <a:fillStyleLst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</a:lnStyleLst>
      <a:effectStyleLst>
        <a:effectStyle/>
      </a:effectStyleLst>
      <a:bgFillStyleLst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 showGridLines="0">
      <pane ySplit="8" topLeftCell="A9" activePane="bottomLeft" state="frozen"/>
      <selection pane="bottomLeft" activeCell="C9" sqref="C9"/>
    </sheetView>
  </sheetViews>
  <sheetFormatPr defaultRowHeight="20"/>
  <cols>
    <col min="1" max="1" width="18" customWidth="1"/>
    <col min="2" max="2" width="28" customWidth="1"/>
    <col min="3" max="3" width="28" customWidth="1"/>
    <col min="4" max="4" width="26" customWidth="1"/>
    <col min="5" max="6" width="18" customWidth="1"/>
    <col min="7" max="11" width="14" customWidth="1"/>
    <col min="12" max="12" width="22" customWidth="1"/>
    <col min="13" max="14" width="14" customWidth="1"/>
    <col min="15" max="17" width="24" customWidth="1"/>
    <col min="18" max="19" width="16" customWidth="1"/>
    <col min="20" max="20" width="18" customWidth="1"/>
    <col min="21" max="21" width="44" customWidth="1"/>
  </cols>
  <sheetData>
    <row r="1" ht="28" customHeight="1">
      <c r="A1" t="inlineStr" s="1">
        <is>
          <t>Subcontractor COI Tracker</t>
        </is>
      </c>
    </row>
    <row r="2" ht="24" customHeight="1">
      <c r="A2" t="inlineStr" s="2">
        <is>
          <t>Track expiry dates, endorsement review flags, follow-ups, and audit notes. Formula rows calculate status automatically.</t>
        </is>
      </c>
    </row>
    <row r="3"/>
    <row r="4">
      <c r="A4" t="inlineStr" s="10">
        <is>
          <t>Active subs</t>
        </is>
      </c>
      <c r="B4" s="11">
        <f>COUNTIF($C$9:$C$108,"&lt;&gt;")</f>
        <v>4</v>
      </c>
      <c r="C4" t="inlineStr" s="10">
        <is>
          <t>Expired</t>
        </is>
      </c>
      <c r="D4" s="12">
        <f>COUNTIF($A$9:$A$108,"Expired")</f>
        <v>1</v>
      </c>
      <c r="E4" t="inlineStr" s="10">
        <is>
          <t>Expiring soon</t>
        </is>
      </c>
      <c r="F4" s="13">
        <f>COUNTIF($A$9:$A$108,"Expiring soon")</f>
        <v>1</v>
      </c>
      <c r="G4" t="inlineStr" s="10">
        <is>
          <t>Needs review</t>
        </is>
      </c>
      <c r="H4" s="14">
        <f>COUNTIF($A$9:$A$108,"Needs review")</f>
        <v>1</v>
      </c>
    </row>
    <row r="5">
      <c r="A5" t="inlineStr" s="3">
        <is>
          <t>Tip: keep formula columns A, B, M, N, and S intact. Add your own subs starting on row 13.</t>
        </is>
      </c>
    </row>
    <row r="6"/>
    <row r="8" ht="30" customHeight="1">
      <c r="A8" t="inlineStr" s="4">
        <is>
          <t>Status</t>
        </is>
      </c>
      <c r="B8" t="inlineStr" s="4">
        <is>
          <t>Next action</t>
        </is>
      </c>
      <c r="C8" t="inlineStr" s="4">
        <is>
          <t>Subcontractor company</t>
        </is>
      </c>
      <c r="D8" t="inlineStr" s="4">
        <is>
          <t>Contact email</t>
        </is>
      </c>
      <c r="E8" t="inlineStr" s="4">
        <is>
          <t>Trade</t>
        </is>
      </c>
      <c r="F8" t="inlineStr" s="4">
        <is>
          <t>Project</t>
        </is>
      </c>
      <c r="G8" t="inlineStr" s="4">
        <is>
          <t>COI received</t>
        </is>
      </c>
      <c r="H8" t="inlineStr" s="4">
        <is>
          <t>GL expiry</t>
        </is>
      </c>
      <c r="I8" t="inlineStr" s="4">
        <is>
          <t>WC expiry</t>
        </is>
      </c>
      <c r="J8" t="inlineStr" s="4">
        <is>
          <t>Auto expiry</t>
        </is>
      </c>
      <c r="K8" t="inlineStr" s="4">
        <is>
          <t>Umbrella expiry</t>
        </is>
      </c>
      <c r="L8" t="inlineStr" s="4">
        <is>
          <t>Missing required docs?</t>
        </is>
      </c>
      <c r="M8" t="inlineStr" s="4">
        <is>
          <t>Earliest expiry</t>
        </is>
      </c>
      <c r="N8" t="inlineStr" s="4">
        <is>
          <t>Days left</t>
        </is>
      </c>
      <c r="O8" t="inlineStr" s="4">
        <is>
          <t>Additional insured confirmed?</t>
        </is>
      </c>
      <c r="P8" t="inlineStr" s="4">
        <is>
          <t>Waiver required?</t>
        </is>
      </c>
      <c r="Q8" t="inlineStr" s="4">
        <is>
          <t>Waiver confirmed?</t>
        </is>
      </c>
      <c r="R8" t="inlineStr" s="4">
        <is>
          <t>Last request sent</t>
        </is>
      </c>
      <c r="S8" t="inlineStr" s="4">
        <is>
          <t>Next follow-up</t>
        </is>
      </c>
      <c r="T8" t="inlineStr" s="4">
        <is>
          <t>Owner</t>
        </is>
      </c>
      <c r="U8" t="inlineStr" s="4">
        <is>
          <t>Notes</t>
        </is>
      </c>
    </row>
    <row r="9" ht="22" customHeight="1">
      <c r="A9" t="str" s="7">
        <f>IF($C9="","",IF(COUNTA($H9:$K9)=0,"Missing dates",IF($N9&lt;0,"Expired",IF($N9&lt;=30,"Expiring soon",IF(OR($L9="Yes",$O9="No",AND($P9="Yes",$Q9&lt;&gt;"Yes")),"Needs review","Current")))))</f>
        <v>Current</v>
      </c>
      <c r="B9" t="str" s="7">
        <f>IF($A9="","",SWITCH($A9,"Expired","Stop work/pay until renewed","Expiring soon","Request renewal","Missing dates","Get current COI","Needs review","Review endorsements","Current","No action","Review"))</f>
        <v>No action</v>
      </c>
      <c r="C9" t="inlineStr" s="5">
        <is>
          <t>Alamo Plumbing LLC</t>
        </is>
      </c>
      <c r="D9" t="inlineStr" s="5">
        <is>
          <t>jordan@example.com</t>
        </is>
      </c>
      <c r="E9" t="inlineStr" s="5">
        <is>
          <t>Plumbing</t>
        </is>
      </c>
      <c r="F9" t="inlineStr" s="5">
        <is>
          <t>Westfield TI</t>
        </is>
      </c>
      <c r="G9" s="6">
        <v>46143</v>
      </c>
      <c r="H9" s="6">
        <v>46218</v>
      </c>
      <c r="I9" s="6">
        <v>46218</v>
      </c>
      <c r="J9" s="6">
        <v>46235</v>
      </c>
      <c r="K9" s="6">
        <v>46218</v>
      </c>
      <c r="L9" t="inlineStr" s="5">
        <is>
          <t>No</t>
        </is>
      </c>
      <c r="M9" s="8">
        <f>IF(COUNTA($H9:$K9)=0,"",MIN($H9:$K9))</f>
        <v>46218</v>
      </c>
      <c r="N9" s="7">
        <f>IF($M9="","",$M9-TODAY())</f>
        <v>45</v>
      </c>
      <c r="O9" t="inlineStr" s="5">
        <is>
          <t>Yes</t>
        </is>
      </c>
      <c r="P9" t="inlineStr" s="5">
        <is>
          <t>Yes</t>
        </is>
      </c>
      <c r="Q9" t="inlineStr" s="5">
        <is>
          <t>Yes</t>
        </is>
      </c>
      <c r="R9" s="6">
        <v>46157</v>
      </c>
      <c r="S9" s="8">
        <f>IF($M9="","",$M9-30)</f>
        <v>46188</v>
      </c>
      <c r="T9" t="inlineStr" s="5">
        <is>
          <t>Office Manager</t>
        </is>
      </c>
      <c r="U9" t="inlineStr" s="9">
        <is>
          <t>Example current row. Replace with your own subcontractors.</t>
        </is>
      </c>
    </row>
    <row r="10" ht="22" customHeight="1">
      <c r="A10" t="str" s="7">
        <f>IF($C10="","",IF(COUNTA($H10:$K10)=0,"Missing dates",IF($N10&lt;0,"Expired",IF($N10&lt;=30,"Expiring soon",IF(OR($L10="Yes",$O10="No",AND($P10="Yes",$Q10&lt;&gt;"Yes")),"Needs review","Current")))))</f>
        <v>Expiring soon</v>
      </c>
      <c r="B10" t="str" s="7">
        <f>IF($A10="","",SWITCH($A10,"Expired","Stop work/pay until renewed","Expiring soon","Request renewal","Missing dates","Get current COI","Needs review","Review endorsements","Current","No action","Review"))</f>
        <v>Request renewal</v>
      </c>
      <c r="C10" t="inlineStr" s="5">
        <is>
          <t>Hill Country Electric</t>
        </is>
      </c>
      <c r="D10" t="inlineStr" s="5">
        <is>
          <t>ap@example.com</t>
        </is>
      </c>
      <c r="E10" t="inlineStr" s="5">
        <is>
          <t>Electrical</t>
        </is>
      </c>
      <c r="F10" t="inlineStr" s="5">
        <is>
          <t>Retail shell</t>
        </is>
      </c>
      <c r="G10" s="6">
        <v>46163</v>
      </c>
      <c r="H10" s="6">
        <v>46184</v>
      </c>
      <c r="I10" s="6">
        <v>46184</v>
      </c>
      <c r="J10" s="6">
        <v>46198</v>
      </c>
      <c r="K10" s="6">
        <v>46204</v>
      </c>
      <c r="L10" t="inlineStr" s="5">
        <is>
          <t>No</t>
        </is>
      </c>
      <c r="M10" s="8">
        <f>IF(COUNTA($H10:$K10)=0,"",MIN($H10:$K10))</f>
        <v>46184</v>
      </c>
      <c r="N10" s="7">
        <f>IF($M10="","",$M10-TODAY())</f>
        <v>11</v>
      </c>
      <c r="O10" t="inlineStr" s="5">
        <is>
          <t>Yes</t>
        </is>
      </c>
      <c r="P10" t="inlineStr" s="5">
        <is>
          <t>Yes</t>
        </is>
      </c>
      <c r="Q10" t="inlineStr" s="5">
        <is>
          <t>Yes</t>
        </is>
      </c>
      <c r="R10" s="6">
        <v>46167</v>
      </c>
      <c r="S10" s="8">
        <f>IF($M10="","",$M10-30)</f>
        <v>46154</v>
      </c>
      <c r="T10" t="inlineStr" s="5">
        <is>
          <t>Controller</t>
        </is>
      </c>
      <c r="U10" t="inlineStr" s="9">
        <is>
          <t>Expiring soon example.</t>
        </is>
      </c>
    </row>
    <row r="11" ht="22" customHeight="1">
      <c r="A11" t="str" s="7">
        <f>IF($C11="","",IF(COUNTA($H11:$K11)=0,"Missing dates",IF($N11&lt;0,"Expired",IF($N11&lt;=30,"Expiring soon",IF(OR($L11="Yes",$O11="No",AND($P11="Yes",$Q11&lt;&gt;"Yes")),"Needs review","Current")))))</f>
        <v>Needs review</v>
      </c>
      <c r="B11" t="str" s="7">
        <f>IF($A11="","",SWITCH($A11,"Expired","Stop work/pay until renewed","Expiring soon","Request renewal","Missing dates","Get current COI","Needs review","Review endorsements","Current","No action","Review"))</f>
        <v>Review endorsements</v>
      </c>
      <c r="C11" t="inlineStr" s="5">
        <is>
          <t>Lone Star Roofing</t>
        </is>
      </c>
      <c r="D11" t="inlineStr" s="5">
        <is>
          <t>office@example.com</t>
        </is>
      </c>
      <c r="E11" t="inlineStr" s="5">
        <is>
          <t>Roofing</t>
        </is>
      </c>
      <c r="F11" t="inlineStr" s="5">
        <is>
          <t>Warehouse reroof</t>
        </is>
      </c>
      <c r="G11" s="6">
        <v>46151</v>
      </c>
      <c r="H11" s="6">
        <v>46266</v>
      </c>
      <c r="I11" s="6">
        <v>46266</v>
      </c>
      <c r="J11" s="6">
        <v>46266</v>
      </c>
      <c r="K11" s="6">
        <v>46266</v>
      </c>
      <c r="L11" t="inlineStr" s="5">
        <is>
          <t>No</t>
        </is>
      </c>
      <c r="M11" s="8">
        <f>IF(COUNTA($H11:$K11)=0,"",MIN($H11:$K11))</f>
        <v>46266</v>
      </c>
      <c r="N11" s="7">
        <f>IF($M11="","",$M11-TODAY())</f>
        <v>93</v>
      </c>
      <c r="O11" t="inlineStr" s="5">
        <is>
          <t>No</t>
        </is>
      </c>
      <c r="P11" t="inlineStr" s="5">
        <is>
          <t>Yes</t>
        </is>
      </c>
      <c r="Q11" t="inlineStr" s="5">
        <is>
          <t>No</t>
        </is>
      </c>
      <c r="R11" s="6">
        <v>46160</v>
      </c>
      <c r="S11" s="8">
        <f>IF($M11="","",$M11-30)</f>
        <v>46236</v>
      </c>
      <c r="T11" t="inlineStr" s="5">
        <is>
          <t>PM</t>
        </is>
      </c>
      <c r="U11" t="inlineStr" s="9">
        <is>
          <t>Needs endorsement review example.</t>
        </is>
      </c>
    </row>
    <row r="12" ht="22" customHeight="1">
      <c r="A12" t="str" s="7">
        <f>IF($C12="","",IF(COUNTA($H12:$K12)=0,"Missing dates",IF($N12&lt;0,"Expired",IF($N12&lt;=30,"Expiring soon",IF(OR($L12="Yes",$O12="No",AND($P12="Yes",$Q12&lt;&gt;"Yes")),"Needs review","Current")))))</f>
        <v>Expired</v>
      </c>
      <c r="B12" t="str" s="7">
        <f>IF($A12="","",SWITCH($A12,"Expired","Stop work/pay until renewed","Expiring soon","Request renewal","Missing dates","Get current COI","Needs review","Review endorsements","Current","No action","Review"))</f>
        <v>Stop work/pay until renewed</v>
      </c>
      <c r="C12" t="inlineStr" s="5">
        <is>
          <t>Cedar Creek Concrete</t>
        </is>
      </c>
      <c r="D12" t="inlineStr" s="5">
        <is>
          <t>certs@example.com</t>
        </is>
      </c>
      <c r="E12" t="inlineStr" s="5">
        <is>
          <t>Concrete</t>
        </is>
      </c>
      <c r="F12" t="inlineStr" s="5">
        <is>
          <t>Foundation package</t>
        </is>
      </c>
      <c r="G12" s="6">
        <v>46115</v>
      </c>
      <c r="H12" s="6">
        <v>46154</v>
      </c>
      <c r="I12" s="6">
        <v>46154</v>
      </c>
      <c r="J12" s="6">
        <v>46154</v>
      </c>
      <c r="K12" s="6">
        <v>46154</v>
      </c>
      <c r="L12" t="inlineStr" s="5">
        <is>
          <t>No</t>
        </is>
      </c>
      <c r="M12" s="8">
        <f>IF(COUNTA($H12:$K12)=0,"",MIN($H12:$K12))</f>
        <v>46154</v>
      </c>
      <c r="N12" s="7">
        <f>IF($M12="","",$M12-TODAY())</f>
        <v>-19</v>
      </c>
      <c r="O12" t="inlineStr" s="5">
        <is>
          <t>Yes</t>
        </is>
      </c>
      <c r="P12" t="inlineStr" s="5">
        <is>
          <t>No</t>
        </is>
      </c>
      <c r="Q12" t="inlineStr" s="5">
        <is>
          <t>No</t>
        </is>
      </c>
      <c r="R12" s="6">
        <v>46143</v>
      </c>
      <c r="S12" s="8">
        <f>IF($M12="","",$M12-30)</f>
        <v>46124</v>
      </c>
      <c r="T12" t="inlineStr" s="5">
        <is>
          <t>AP</t>
        </is>
      </c>
      <c r="U12" t="inlineStr" s="9">
        <is>
          <t>Expired example.</t>
        </is>
      </c>
    </row>
    <row r="13" ht="22" customHeight="1">
      <c r="A13" s="7">
        <f>IF($C13="","",IF(COUNTA($H13:$K13)=0,"Missing dates",IF($N13&lt;0,"Expired",IF($N13&lt;=30,"Expiring soon",IF(OR($L13="Yes",$O13="No",AND($P13="Yes",$Q13&lt;&gt;"Yes")),"Needs review","Current")))))</f>
      </c>
      <c r="B13" s="7">
        <f>IF($A13="","",SWITCH($A13,"Expired","Stop work/pay until renewed","Expiring soon","Request renewal","Missing dates","Get current COI","Needs review","Review endorsements","Current","No action","Review"))</f>
      </c>
      <c r="C13" s="5"/>
      <c r="D13" s="5"/>
      <c r="E13" s="5"/>
      <c r="F13" s="5"/>
      <c r="G13" s="6"/>
      <c r="H13" s="6"/>
      <c r="I13" s="6"/>
      <c r="J13" s="6"/>
      <c r="K13" s="6"/>
      <c r="L13" s="5"/>
      <c r="M13" s="8">
        <f>IF(COUNTA($H13:$K13)=0,"",MIN($H13:$K13))</f>
      </c>
      <c r="N13" s="7">
        <f>IF($M13="","",$M13-TODAY())</f>
      </c>
      <c r="O13" s="5"/>
      <c r="P13" s="5"/>
      <c r="Q13" s="5"/>
      <c r="R13" s="6"/>
      <c r="S13" s="8">
        <f>IF($M13="","",$M13-30)</f>
      </c>
      <c r="T13" s="5"/>
      <c r="U13" s="9"/>
    </row>
    <row r="14" ht="22" customHeight="1">
      <c r="A14" s="7">
        <f>IF($C14="","",IF(COUNTA($H14:$K14)=0,"Missing dates",IF($N14&lt;0,"Expired",IF($N14&lt;=30,"Expiring soon",IF(OR($L14="Yes",$O14="No",AND($P14="Yes",$Q14&lt;&gt;"Yes")),"Needs review","Current")))))</f>
      </c>
      <c r="B14" s="7">
        <f>IF($A14="","",SWITCH($A14,"Expired","Stop work/pay until renewed","Expiring soon","Request renewal","Missing dates","Get current COI","Needs review","Review endorsements","Current","No action","Review"))</f>
      </c>
      <c r="C14" s="5"/>
      <c r="D14" s="5"/>
      <c r="E14" s="5"/>
      <c r="F14" s="5"/>
      <c r="G14" s="6"/>
      <c r="H14" s="6"/>
      <c r="I14" s="6"/>
      <c r="J14" s="6"/>
      <c r="K14" s="6"/>
      <c r="L14" s="5"/>
      <c r="M14" s="8">
        <f>IF(COUNTA($H14:$K14)=0,"",MIN($H14:$K14))</f>
      </c>
      <c r="N14" s="7">
        <f>IF($M14="","",$M14-TODAY())</f>
      </c>
      <c r="O14" s="5"/>
      <c r="P14" s="5"/>
      <c r="Q14" s="5"/>
      <c r="R14" s="6"/>
      <c r="S14" s="8">
        <f>IF($M14="","",$M14-30)</f>
      </c>
      <c r="T14" s="5"/>
      <c r="U14" s="9"/>
    </row>
    <row r="15" ht="22" customHeight="1">
      <c r="A15" s="7">
        <f>IF($C15="","",IF(COUNTA($H15:$K15)=0,"Missing dates",IF($N15&lt;0,"Expired",IF($N15&lt;=30,"Expiring soon",IF(OR($L15="Yes",$O15="No",AND($P15="Yes",$Q15&lt;&gt;"Yes")),"Needs review","Current")))))</f>
      </c>
      <c r="B15" s="7">
        <f>IF($A15="","",SWITCH($A15,"Expired","Stop work/pay until renewed","Expiring soon","Request renewal","Missing dates","Get current COI","Needs review","Review endorsements","Current","No action","Review"))</f>
      </c>
      <c r="C15" s="5"/>
      <c r="D15" s="5"/>
      <c r="E15" s="5"/>
      <c r="F15" s="5"/>
      <c r="G15" s="6"/>
      <c r="H15" s="6"/>
      <c r="I15" s="6"/>
      <c r="J15" s="6"/>
      <c r="K15" s="6"/>
      <c r="L15" s="5"/>
      <c r="M15" s="8">
        <f>IF(COUNTA($H15:$K15)=0,"",MIN($H15:$K15))</f>
      </c>
      <c r="N15" s="7">
        <f>IF($M15="","",$M15-TODAY())</f>
      </c>
      <c r="O15" s="5"/>
      <c r="P15" s="5"/>
      <c r="Q15" s="5"/>
      <c r="R15" s="6"/>
      <c r="S15" s="8">
        <f>IF($M15="","",$M15-30)</f>
      </c>
      <c r="T15" s="5"/>
      <c r="U15" s="9"/>
    </row>
    <row r="16" ht="22" customHeight="1">
      <c r="A16" s="7">
        <f>IF($C16="","",IF(COUNTA($H16:$K16)=0,"Missing dates",IF($N16&lt;0,"Expired",IF($N16&lt;=30,"Expiring soon",IF(OR($L16="Yes",$O16="No",AND($P16="Yes",$Q16&lt;&gt;"Yes")),"Needs review","Current")))))</f>
      </c>
      <c r="B16" s="7">
        <f>IF($A16="","",SWITCH($A16,"Expired","Stop work/pay until renewed","Expiring soon","Request renewal","Missing dates","Get current COI","Needs review","Review endorsements","Current","No action","Review"))</f>
      </c>
      <c r="C16" s="5"/>
      <c r="D16" s="5"/>
      <c r="E16" s="5"/>
      <c r="F16" s="5"/>
      <c r="G16" s="6"/>
      <c r="H16" s="6"/>
      <c r="I16" s="6"/>
      <c r="J16" s="6"/>
      <c r="K16" s="6"/>
      <c r="L16" s="5"/>
      <c r="M16" s="8">
        <f>IF(COUNTA($H16:$K16)=0,"",MIN($H16:$K16))</f>
      </c>
      <c r="N16" s="7">
        <f>IF($M16="","",$M16-TODAY())</f>
      </c>
      <c r="O16" s="5"/>
      <c r="P16" s="5"/>
      <c r="Q16" s="5"/>
      <c r="R16" s="6"/>
      <c r="S16" s="8">
        <f>IF($M16="","",$M16-30)</f>
      </c>
      <c r="T16" s="5"/>
      <c r="U16" s="9"/>
    </row>
    <row r="17" ht="22" customHeight="1">
      <c r="A17" s="7">
        <f>IF($C17="","",IF(COUNTA($H17:$K17)=0,"Missing dates",IF($N17&lt;0,"Expired",IF($N17&lt;=30,"Expiring soon",IF(OR($L17="Yes",$O17="No",AND($P17="Yes",$Q17&lt;&gt;"Yes")),"Needs review","Current")))))</f>
      </c>
      <c r="B17" s="7">
        <f>IF($A17="","",SWITCH($A17,"Expired","Stop work/pay until renewed","Expiring soon","Request renewal","Missing dates","Get current COI","Needs review","Review endorsements","Current","No action","Review"))</f>
      </c>
      <c r="C17" s="5"/>
      <c r="D17" s="5"/>
      <c r="E17" s="5"/>
      <c r="F17" s="5"/>
      <c r="G17" s="6"/>
      <c r="H17" s="6"/>
      <c r="I17" s="6"/>
      <c r="J17" s="6"/>
      <c r="K17" s="6"/>
      <c r="L17" s="5"/>
      <c r="M17" s="8">
        <f>IF(COUNTA($H17:$K17)=0,"",MIN($H17:$K17))</f>
      </c>
      <c r="N17" s="7">
        <f>IF($M17="","",$M17-TODAY())</f>
      </c>
      <c r="O17" s="5"/>
      <c r="P17" s="5"/>
      <c r="Q17" s="5"/>
      <c r="R17" s="6"/>
      <c r="S17" s="8">
        <f>IF($M17="","",$M17-30)</f>
      </c>
      <c r="T17" s="5"/>
      <c r="U17" s="9"/>
    </row>
    <row r="18" ht="22" customHeight="1">
      <c r="A18" s="7">
        <f>IF($C18="","",IF(COUNTA($H18:$K18)=0,"Missing dates",IF($N18&lt;0,"Expired",IF($N18&lt;=30,"Expiring soon",IF(OR($L18="Yes",$O18="No",AND($P18="Yes",$Q18&lt;&gt;"Yes")),"Needs review","Current")))))</f>
      </c>
      <c r="B18" s="7">
        <f>IF($A18="","",SWITCH($A18,"Expired","Stop work/pay until renewed","Expiring soon","Request renewal","Missing dates","Get current COI","Needs review","Review endorsements","Current","No action","Review"))</f>
      </c>
      <c r="C18" s="5"/>
      <c r="D18" s="5"/>
      <c r="E18" s="5"/>
      <c r="F18" s="5"/>
      <c r="G18" s="6"/>
      <c r="H18" s="6"/>
      <c r="I18" s="6"/>
      <c r="J18" s="6"/>
      <c r="K18" s="6"/>
      <c r="L18" s="5"/>
      <c r="M18" s="8">
        <f>IF(COUNTA($H18:$K18)=0,"",MIN($H18:$K18))</f>
      </c>
      <c r="N18" s="7">
        <f>IF($M18="","",$M18-TODAY())</f>
      </c>
      <c r="O18" s="5"/>
      <c r="P18" s="5"/>
      <c r="Q18" s="5"/>
      <c r="R18" s="6"/>
      <c r="S18" s="8">
        <f>IF($M18="","",$M18-30)</f>
      </c>
      <c r="T18" s="5"/>
      <c r="U18" s="9"/>
    </row>
    <row r="19" ht="22" customHeight="1">
      <c r="A19" s="7">
        <f>IF($C19="","",IF(COUNTA($H19:$K19)=0,"Missing dates",IF($N19&lt;0,"Expired",IF($N19&lt;=30,"Expiring soon",IF(OR($L19="Yes",$O19="No",AND($P19="Yes",$Q19&lt;&gt;"Yes")),"Needs review","Current")))))</f>
      </c>
      <c r="B19" s="7">
        <f>IF($A19="","",SWITCH($A19,"Expired","Stop work/pay until renewed","Expiring soon","Request renewal","Missing dates","Get current COI","Needs review","Review endorsements","Current","No action","Review"))</f>
      </c>
      <c r="C19" s="5"/>
      <c r="D19" s="5"/>
      <c r="E19" s="5"/>
      <c r="F19" s="5"/>
      <c r="G19" s="6"/>
      <c r="H19" s="6"/>
      <c r="I19" s="6"/>
      <c r="J19" s="6"/>
      <c r="K19" s="6"/>
      <c r="L19" s="5"/>
      <c r="M19" s="8">
        <f>IF(COUNTA($H19:$K19)=0,"",MIN($H19:$K19))</f>
      </c>
      <c r="N19" s="7">
        <f>IF($M19="","",$M19-TODAY())</f>
      </c>
      <c r="O19" s="5"/>
      <c r="P19" s="5"/>
      <c r="Q19" s="5"/>
      <c r="R19" s="6"/>
      <c r="S19" s="8">
        <f>IF($M19="","",$M19-30)</f>
      </c>
      <c r="T19" s="5"/>
      <c r="U19" s="9"/>
    </row>
    <row r="20" ht="22" customHeight="1">
      <c r="A20" s="7">
        <f>IF($C20="","",IF(COUNTA($H20:$K20)=0,"Missing dates",IF($N20&lt;0,"Expired",IF($N20&lt;=30,"Expiring soon",IF(OR($L20="Yes",$O20="No",AND($P20="Yes",$Q20&lt;&gt;"Yes")),"Needs review","Current")))))</f>
      </c>
      <c r="B20" s="7">
        <f>IF($A20="","",SWITCH($A20,"Expired","Stop work/pay until renewed","Expiring soon","Request renewal","Missing dates","Get current COI","Needs review","Review endorsements","Current","No action","Review"))</f>
      </c>
      <c r="C20" s="5"/>
      <c r="D20" s="5"/>
      <c r="E20" s="5"/>
      <c r="F20" s="5"/>
      <c r="G20" s="6"/>
      <c r="H20" s="6"/>
      <c r="I20" s="6"/>
      <c r="J20" s="6"/>
      <c r="K20" s="6"/>
      <c r="L20" s="5"/>
      <c r="M20" s="8">
        <f>IF(COUNTA($H20:$K20)=0,"",MIN($H20:$K20))</f>
      </c>
      <c r="N20" s="7">
        <f>IF($M20="","",$M20-TODAY())</f>
      </c>
      <c r="O20" s="5"/>
      <c r="P20" s="5"/>
      <c r="Q20" s="5"/>
      <c r="R20" s="6"/>
      <c r="S20" s="8">
        <f>IF($M20="","",$M20-30)</f>
      </c>
      <c r="T20" s="5"/>
      <c r="U20" s="9"/>
    </row>
    <row r="21" ht="22" customHeight="1">
      <c r="A21" s="7">
        <f>IF($C21="","",IF(COUNTA($H21:$K21)=0,"Missing dates",IF($N21&lt;0,"Expired",IF($N21&lt;=30,"Expiring soon",IF(OR($L21="Yes",$O21="No",AND($P21="Yes",$Q21&lt;&gt;"Yes")),"Needs review","Current")))))</f>
      </c>
      <c r="B21" s="7">
        <f>IF($A21="","",SWITCH($A21,"Expired","Stop work/pay until renewed","Expiring soon","Request renewal","Missing dates","Get current COI","Needs review","Review endorsements","Current","No action","Review"))</f>
      </c>
      <c r="C21" s="5"/>
      <c r="D21" s="5"/>
      <c r="E21" s="5"/>
      <c r="F21" s="5"/>
      <c r="G21" s="6"/>
      <c r="H21" s="6"/>
      <c r="I21" s="6"/>
      <c r="J21" s="6"/>
      <c r="K21" s="6"/>
      <c r="L21" s="5"/>
      <c r="M21" s="8">
        <f>IF(COUNTA($H21:$K21)=0,"",MIN($H21:$K21))</f>
      </c>
      <c r="N21" s="7">
        <f>IF($M21="","",$M21-TODAY())</f>
      </c>
      <c r="O21" s="5"/>
      <c r="P21" s="5"/>
      <c r="Q21" s="5"/>
      <c r="R21" s="6"/>
      <c r="S21" s="8">
        <f>IF($M21="","",$M21-30)</f>
      </c>
      <c r="T21" s="5"/>
      <c r="U21" s="9"/>
    </row>
    <row r="22" ht="22" customHeight="1">
      <c r="A22" s="7">
        <f>IF($C22="","",IF(COUNTA($H22:$K22)=0,"Missing dates",IF($N22&lt;0,"Expired",IF($N22&lt;=30,"Expiring soon",IF(OR($L22="Yes",$O22="No",AND($P22="Yes",$Q22&lt;&gt;"Yes")),"Needs review","Current")))))</f>
      </c>
      <c r="B22" s="7">
        <f>IF($A22="","",SWITCH($A22,"Expired","Stop work/pay until renewed","Expiring soon","Request renewal","Missing dates","Get current COI","Needs review","Review endorsements","Current","No action","Review"))</f>
      </c>
      <c r="C22" s="5"/>
      <c r="D22" s="5"/>
      <c r="E22" s="5"/>
      <c r="F22" s="5"/>
      <c r="G22" s="6"/>
      <c r="H22" s="6"/>
      <c r="I22" s="6"/>
      <c r="J22" s="6"/>
      <c r="K22" s="6"/>
      <c r="L22" s="5"/>
      <c r="M22" s="8">
        <f>IF(COUNTA($H22:$K22)=0,"",MIN($H22:$K22))</f>
      </c>
      <c r="N22" s="7">
        <f>IF($M22="","",$M22-TODAY())</f>
      </c>
      <c r="O22" s="5"/>
      <c r="P22" s="5"/>
      <c r="Q22" s="5"/>
      <c r="R22" s="6"/>
      <c r="S22" s="8">
        <f>IF($M22="","",$M22-30)</f>
      </c>
      <c r="T22" s="5"/>
      <c r="U22" s="9"/>
    </row>
    <row r="23" ht="22" customHeight="1">
      <c r="A23" s="7">
        <f>IF($C23="","",IF(COUNTA($H23:$K23)=0,"Missing dates",IF($N23&lt;0,"Expired",IF($N23&lt;=30,"Expiring soon",IF(OR($L23="Yes",$O23="No",AND($P23="Yes",$Q23&lt;&gt;"Yes")),"Needs review","Current")))))</f>
      </c>
      <c r="B23" s="7">
        <f>IF($A23="","",SWITCH($A23,"Expired","Stop work/pay until renewed","Expiring soon","Request renewal","Missing dates","Get current COI","Needs review","Review endorsements","Current","No action","Review"))</f>
      </c>
      <c r="C23" s="5"/>
      <c r="D23" s="5"/>
      <c r="E23" s="5"/>
      <c r="F23" s="5"/>
      <c r="G23" s="6"/>
      <c r="H23" s="6"/>
      <c r="I23" s="6"/>
      <c r="J23" s="6"/>
      <c r="K23" s="6"/>
      <c r="L23" s="5"/>
      <c r="M23" s="8">
        <f>IF(COUNTA($H23:$K23)=0,"",MIN($H23:$K23))</f>
      </c>
      <c r="N23" s="7">
        <f>IF($M23="","",$M23-TODAY())</f>
      </c>
      <c r="O23" s="5"/>
      <c r="P23" s="5"/>
      <c r="Q23" s="5"/>
      <c r="R23" s="6"/>
      <c r="S23" s="8">
        <f>IF($M23="","",$M23-30)</f>
      </c>
      <c r="T23" s="5"/>
      <c r="U23" s="9"/>
    </row>
    <row r="24" ht="22" customHeight="1">
      <c r="A24" s="7">
        <f>IF($C24="","",IF(COUNTA($H24:$K24)=0,"Missing dates",IF($N24&lt;0,"Expired",IF($N24&lt;=30,"Expiring soon",IF(OR($L24="Yes",$O24="No",AND($P24="Yes",$Q24&lt;&gt;"Yes")),"Needs review","Current")))))</f>
      </c>
      <c r="B24" s="7">
        <f>IF($A24="","",SWITCH($A24,"Expired","Stop work/pay until renewed","Expiring soon","Request renewal","Missing dates","Get current COI","Needs review","Review endorsements","Current","No action","Review"))</f>
      </c>
      <c r="C24" s="5"/>
      <c r="D24" s="5"/>
      <c r="E24" s="5"/>
      <c r="F24" s="5"/>
      <c r="G24" s="6"/>
      <c r="H24" s="6"/>
      <c r="I24" s="6"/>
      <c r="J24" s="6"/>
      <c r="K24" s="6"/>
      <c r="L24" s="5"/>
      <c r="M24" s="8">
        <f>IF(COUNTA($H24:$K24)=0,"",MIN($H24:$K24))</f>
      </c>
      <c r="N24" s="7">
        <f>IF($M24="","",$M24-TODAY())</f>
      </c>
      <c r="O24" s="5"/>
      <c r="P24" s="5"/>
      <c r="Q24" s="5"/>
      <c r="R24" s="6"/>
      <c r="S24" s="8">
        <f>IF($M24="","",$M24-30)</f>
      </c>
      <c r="T24" s="5"/>
      <c r="U24" s="9"/>
    </row>
    <row r="25" ht="22" customHeight="1">
      <c r="A25" s="7">
        <f>IF($C25="","",IF(COUNTA($H25:$K25)=0,"Missing dates",IF($N25&lt;0,"Expired",IF($N25&lt;=30,"Expiring soon",IF(OR($L25="Yes",$O25="No",AND($P25="Yes",$Q25&lt;&gt;"Yes")),"Needs review","Current")))))</f>
      </c>
      <c r="B25" s="7">
        <f>IF($A25="","",SWITCH($A25,"Expired","Stop work/pay until renewed","Expiring soon","Request renewal","Missing dates","Get current COI","Needs review","Review endorsements","Current","No action","Review"))</f>
      </c>
      <c r="C25" s="5"/>
      <c r="D25" s="5"/>
      <c r="E25" s="5"/>
      <c r="F25" s="5"/>
      <c r="G25" s="6"/>
      <c r="H25" s="6"/>
      <c r="I25" s="6"/>
      <c r="J25" s="6"/>
      <c r="K25" s="6"/>
      <c r="L25" s="5"/>
      <c r="M25" s="8">
        <f>IF(COUNTA($H25:$K25)=0,"",MIN($H25:$K25))</f>
      </c>
      <c r="N25" s="7">
        <f>IF($M25="","",$M25-TODAY())</f>
      </c>
      <c r="O25" s="5"/>
      <c r="P25" s="5"/>
      <c r="Q25" s="5"/>
      <c r="R25" s="6"/>
      <c r="S25" s="8">
        <f>IF($M25="","",$M25-30)</f>
      </c>
      <c r="T25" s="5"/>
      <c r="U25" s="9"/>
    </row>
    <row r="26" ht="22" customHeight="1">
      <c r="A26" s="7">
        <f>IF($C26="","",IF(COUNTA($H26:$K26)=0,"Missing dates",IF($N26&lt;0,"Expired",IF($N26&lt;=30,"Expiring soon",IF(OR($L26="Yes",$O26="No",AND($P26="Yes",$Q26&lt;&gt;"Yes")),"Needs review","Current")))))</f>
      </c>
      <c r="B26" s="7">
        <f>IF($A26="","",SWITCH($A26,"Expired","Stop work/pay until renewed","Expiring soon","Request renewal","Missing dates","Get current COI","Needs review","Review endorsements","Current","No action","Review"))</f>
      </c>
      <c r="C26" s="5"/>
      <c r="D26" s="5"/>
      <c r="E26" s="5"/>
      <c r="F26" s="5"/>
      <c r="G26" s="6"/>
      <c r="H26" s="6"/>
      <c r="I26" s="6"/>
      <c r="J26" s="6"/>
      <c r="K26" s="6"/>
      <c r="L26" s="5"/>
      <c r="M26" s="8">
        <f>IF(COUNTA($H26:$K26)=0,"",MIN($H26:$K26))</f>
      </c>
      <c r="N26" s="7">
        <f>IF($M26="","",$M26-TODAY())</f>
      </c>
      <c r="O26" s="5"/>
      <c r="P26" s="5"/>
      <c r="Q26" s="5"/>
      <c r="R26" s="6"/>
      <c r="S26" s="8">
        <f>IF($M26="","",$M26-30)</f>
      </c>
      <c r="T26" s="5"/>
      <c r="U26" s="9"/>
    </row>
    <row r="27" ht="22" customHeight="1">
      <c r="A27" s="7">
        <f>IF($C27="","",IF(COUNTA($H27:$K27)=0,"Missing dates",IF($N27&lt;0,"Expired",IF($N27&lt;=30,"Expiring soon",IF(OR($L27="Yes",$O27="No",AND($P27="Yes",$Q27&lt;&gt;"Yes")),"Needs review","Current")))))</f>
      </c>
      <c r="B27" s="7">
        <f>IF($A27="","",SWITCH($A27,"Expired","Stop work/pay until renewed","Expiring soon","Request renewal","Missing dates","Get current COI","Needs review","Review endorsements","Current","No action","Review"))</f>
      </c>
      <c r="C27" s="5"/>
      <c r="D27" s="5"/>
      <c r="E27" s="5"/>
      <c r="F27" s="5"/>
      <c r="G27" s="6"/>
      <c r="H27" s="6"/>
      <c r="I27" s="6"/>
      <c r="J27" s="6"/>
      <c r="K27" s="6"/>
      <c r="L27" s="5"/>
      <c r="M27" s="8">
        <f>IF(COUNTA($H27:$K27)=0,"",MIN($H27:$K27))</f>
      </c>
      <c r="N27" s="7">
        <f>IF($M27="","",$M27-TODAY())</f>
      </c>
      <c r="O27" s="5"/>
      <c r="P27" s="5"/>
      <c r="Q27" s="5"/>
      <c r="R27" s="6"/>
      <c r="S27" s="8">
        <f>IF($M27="","",$M27-30)</f>
      </c>
      <c r="T27" s="5"/>
      <c r="U27" s="9"/>
    </row>
    <row r="28" ht="22" customHeight="1">
      <c r="A28" s="7">
        <f>IF($C28="","",IF(COUNTA($H28:$K28)=0,"Missing dates",IF($N28&lt;0,"Expired",IF($N28&lt;=30,"Expiring soon",IF(OR($L28="Yes",$O28="No",AND($P28="Yes",$Q28&lt;&gt;"Yes")),"Needs review","Current")))))</f>
      </c>
      <c r="B28" s="7">
        <f>IF($A28="","",SWITCH($A28,"Expired","Stop work/pay until renewed","Expiring soon","Request renewal","Missing dates","Get current COI","Needs review","Review endorsements","Current","No action","Review"))</f>
      </c>
      <c r="C28" s="5"/>
      <c r="D28" s="5"/>
      <c r="E28" s="5"/>
      <c r="F28" s="5"/>
      <c r="G28" s="6"/>
      <c r="H28" s="6"/>
      <c r="I28" s="6"/>
      <c r="J28" s="6"/>
      <c r="K28" s="6"/>
      <c r="L28" s="5"/>
      <c r="M28" s="8">
        <f>IF(COUNTA($H28:$K28)=0,"",MIN($H28:$K28))</f>
      </c>
      <c r="N28" s="7">
        <f>IF($M28="","",$M28-TODAY())</f>
      </c>
      <c r="O28" s="5"/>
      <c r="P28" s="5"/>
      <c r="Q28" s="5"/>
      <c r="R28" s="6"/>
      <c r="S28" s="8">
        <f>IF($M28="","",$M28-30)</f>
      </c>
      <c r="T28" s="5"/>
      <c r="U28" s="9"/>
    </row>
    <row r="29" ht="22" customHeight="1">
      <c r="A29" s="7">
        <f>IF($C29="","",IF(COUNTA($H29:$K29)=0,"Missing dates",IF($N29&lt;0,"Expired",IF($N29&lt;=30,"Expiring soon",IF(OR($L29="Yes",$O29="No",AND($P29="Yes",$Q29&lt;&gt;"Yes")),"Needs review","Current")))))</f>
      </c>
      <c r="B29" s="7">
        <f>IF($A29="","",SWITCH($A29,"Expired","Stop work/pay until renewed","Expiring soon","Request renewal","Missing dates","Get current COI","Needs review","Review endorsements","Current","No action","Review"))</f>
      </c>
      <c r="C29" s="5"/>
      <c r="D29" s="5"/>
      <c r="E29" s="5"/>
      <c r="F29" s="5"/>
      <c r="G29" s="6"/>
      <c r="H29" s="6"/>
      <c r="I29" s="6"/>
      <c r="J29" s="6"/>
      <c r="K29" s="6"/>
      <c r="L29" s="5"/>
      <c r="M29" s="8">
        <f>IF(COUNTA($H29:$K29)=0,"",MIN($H29:$K29))</f>
      </c>
      <c r="N29" s="7">
        <f>IF($M29="","",$M29-TODAY())</f>
      </c>
      <c r="O29" s="5"/>
      <c r="P29" s="5"/>
      <c r="Q29" s="5"/>
      <c r="R29" s="6"/>
      <c r="S29" s="8">
        <f>IF($M29="","",$M29-30)</f>
      </c>
      <c r="T29" s="5"/>
      <c r="U29" s="9"/>
    </row>
    <row r="30" ht="22" customHeight="1">
      <c r="A30" s="7">
        <f>IF($C30="","",IF(COUNTA($H30:$K30)=0,"Missing dates",IF($N30&lt;0,"Expired",IF($N30&lt;=30,"Expiring soon",IF(OR($L30="Yes",$O30="No",AND($P30="Yes",$Q30&lt;&gt;"Yes")),"Needs review","Current")))))</f>
      </c>
      <c r="B30" s="7">
        <f>IF($A30="","",SWITCH($A30,"Expired","Stop work/pay until renewed","Expiring soon","Request renewal","Missing dates","Get current COI","Needs review","Review endorsements","Current","No action","Review"))</f>
      </c>
      <c r="C30" s="5"/>
      <c r="D30" s="5"/>
      <c r="E30" s="5"/>
      <c r="F30" s="5"/>
      <c r="G30" s="6"/>
      <c r="H30" s="6"/>
      <c r="I30" s="6"/>
      <c r="J30" s="6"/>
      <c r="K30" s="6"/>
      <c r="L30" s="5"/>
      <c r="M30" s="8">
        <f>IF(COUNTA($H30:$K30)=0,"",MIN($H30:$K30))</f>
      </c>
      <c r="N30" s="7">
        <f>IF($M30="","",$M30-TODAY())</f>
      </c>
      <c r="O30" s="5"/>
      <c r="P30" s="5"/>
      <c r="Q30" s="5"/>
      <c r="R30" s="6"/>
      <c r="S30" s="8">
        <f>IF($M30="","",$M30-30)</f>
      </c>
      <c r="T30" s="5"/>
      <c r="U30" s="9"/>
    </row>
    <row r="31" ht="22" customHeight="1">
      <c r="A31" s="7">
        <f>IF($C31="","",IF(COUNTA($H31:$K31)=0,"Missing dates",IF($N31&lt;0,"Expired",IF($N31&lt;=30,"Expiring soon",IF(OR($L31="Yes",$O31="No",AND($P31="Yes",$Q31&lt;&gt;"Yes")),"Needs review","Current")))))</f>
      </c>
      <c r="B31" s="7">
        <f>IF($A31="","",SWITCH($A31,"Expired","Stop work/pay until renewed","Expiring soon","Request renewal","Missing dates","Get current COI","Needs review","Review endorsements","Current","No action","Review"))</f>
      </c>
      <c r="C31" s="5"/>
      <c r="D31" s="5"/>
      <c r="E31" s="5"/>
      <c r="F31" s="5"/>
      <c r="G31" s="6"/>
      <c r="H31" s="6"/>
      <c r="I31" s="6"/>
      <c r="J31" s="6"/>
      <c r="K31" s="6"/>
      <c r="L31" s="5"/>
      <c r="M31" s="8">
        <f>IF(COUNTA($H31:$K31)=0,"",MIN($H31:$K31))</f>
      </c>
      <c r="N31" s="7">
        <f>IF($M31="","",$M31-TODAY())</f>
      </c>
      <c r="O31" s="5"/>
      <c r="P31" s="5"/>
      <c r="Q31" s="5"/>
      <c r="R31" s="6"/>
      <c r="S31" s="8">
        <f>IF($M31="","",$M31-30)</f>
      </c>
      <c r="T31" s="5"/>
      <c r="U31" s="9"/>
    </row>
    <row r="32" ht="22" customHeight="1">
      <c r="A32" s="7">
        <f>IF($C32="","",IF(COUNTA($H32:$K32)=0,"Missing dates",IF($N32&lt;0,"Expired",IF($N32&lt;=30,"Expiring soon",IF(OR($L32="Yes",$O32="No",AND($P32="Yes",$Q32&lt;&gt;"Yes")),"Needs review","Current")))))</f>
      </c>
      <c r="B32" s="7">
        <f>IF($A32="","",SWITCH($A32,"Expired","Stop work/pay until renewed","Expiring soon","Request renewal","Missing dates","Get current COI","Needs review","Review endorsements","Current","No action","Review"))</f>
      </c>
      <c r="C32" s="5"/>
      <c r="D32" s="5"/>
      <c r="E32" s="5"/>
      <c r="F32" s="5"/>
      <c r="G32" s="6"/>
      <c r="H32" s="6"/>
      <c r="I32" s="6"/>
      <c r="J32" s="6"/>
      <c r="K32" s="6"/>
      <c r="L32" s="5"/>
      <c r="M32" s="8">
        <f>IF(COUNTA($H32:$K32)=0,"",MIN($H32:$K32))</f>
      </c>
      <c r="N32" s="7">
        <f>IF($M32="","",$M32-TODAY())</f>
      </c>
      <c r="O32" s="5"/>
      <c r="P32" s="5"/>
      <c r="Q32" s="5"/>
      <c r="R32" s="6"/>
      <c r="S32" s="8">
        <f>IF($M32="","",$M32-30)</f>
      </c>
      <c r="T32" s="5"/>
      <c r="U32" s="9"/>
    </row>
    <row r="33" ht="22" customHeight="1">
      <c r="A33" s="7">
        <f>IF($C33="","",IF(COUNTA($H33:$K33)=0,"Missing dates",IF($N33&lt;0,"Expired",IF($N33&lt;=30,"Expiring soon",IF(OR($L33="Yes",$O33="No",AND($P33="Yes",$Q33&lt;&gt;"Yes")),"Needs review","Current")))))</f>
      </c>
      <c r="B33" s="7">
        <f>IF($A33="","",SWITCH($A33,"Expired","Stop work/pay until renewed","Expiring soon","Request renewal","Missing dates","Get current COI","Needs review","Review endorsements","Current","No action","Review"))</f>
      </c>
      <c r="C33" s="5"/>
      <c r="D33" s="5"/>
      <c r="E33" s="5"/>
      <c r="F33" s="5"/>
      <c r="G33" s="6"/>
      <c r="H33" s="6"/>
      <c r="I33" s="6"/>
      <c r="J33" s="6"/>
      <c r="K33" s="6"/>
      <c r="L33" s="5"/>
      <c r="M33" s="8">
        <f>IF(COUNTA($H33:$K33)=0,"",MIN($H33:$K33))</f>
      </c>
      <c r="N33" s="7">
        <f>IF($M33="","",$M33-TODAY())</f>
      </c>
      <c r="O33" s="5"/>
      <c r="P33" s="5"/>
      <c r="Q33" s="5"/>
      <c r="R33" s="6"/>
      <c r="S33" s="8">
        <f>IF($M33="","",$M33-30)</f>
      </c>
      <c r="T33" s="5"/>
      <c r="U33" s="9"/>
    </row>
    <row r="34" ht="22" customHeight="1">
      <c r="A34" s="7">
        <f>IF($C34="","",IF(COUNTA($H34:$K34)=0,"Missing dates",IF($N34&lt;0,"Expired",IF($N34&lt;=30,"Expiring soon",IF(OR($L34="Yes",$O34="No",AND($P34="Yes",$Q34&lt;&gt;"Yes")),"Needs review","Current")))))</f>
      </c>
      <c r="B34" s="7">
        <f>IF($A34="","",SWITCH($A34,"Expired","Stop work/pay until renewed","Expiring soon","Request renewal","Missing dates","Get current COI","Needs review","Review endorsements","Current","No action","Review"))</f>
      </c>
      <c r="C34" s="5"/>
      <c r="D34" s="5"/>
      <c r="E34" s="5"/>
      <c r="F34" s="5"/>
      <c r="G34" s="6"/>
      <c r="H34" s="6"/>
      <c r="I34" s="6"/>
      <c r="J34" s="6"/>
      <c r="K34" s="6"/>
      <c r="L34" s="5"/>
      <c r="M34" s="8">
        <f>IF(COUNTA($H34:$K34)=0,"",MIN($H34:$K34))</f>
      </c>
      <c r="N34" s="7">
        <f>IF($M34="","",$M34-TODAY())</f>
      </c>
      <c r="O34" s="5"/>
      <c r="P34" s="5"/>
      <c r="Q34" s="5"/>
      <c r="R34" s="6"/>
      <c r="S34" s="8">
        <f>IF($M34="","",$M34-30)</f>
      </c>
      <c r="T34" s="5"/>
      <c r="U34" s="9"/>
    </row>
    <row r="35" ht="22" customHeight="1">
      <c r="A35" s="7">
        <f>IF($C35="","",IF(COUNTA($H35:$K35)=0,"Missing dates",IF($N35&lt;0,"Expired",IF($N35&lt;=30,"Expiring soon",IF(OR($L35="Yes",$O35="No",AND($P35="Yes",$Q35&lt;&gt;"Yes")),"Needs review","Current")))))</f>
      </c>
      <c r="B35" s="7">
        <f>IF($A35="","",SWITCH($A35,"Expired","Stop work/pay until renewed","Expiring soon","Request renewal","Missing dates","Get current COI","Needs review","Review endorsements","Current","No action","Review"))</f>
      </c>
      <c r="C35" s="5"/>
      <c r="D35" s="5"/>
      <c r="E35" s="5"/>
      <c r="F35" s="5"/>
      <c r="G35" s="6"/>
      <c r="H35" s="6"/>
      <c r="I35" s="6"/>
      <c r="J35" s="6"/>
      <c r="K35" s="6"/>
      <c r="L35" s="5"/>
      <c r="M35" s="8">
        <f>IF(COUNTA($H35:$K35)=0,"",MIN($H35:$K35))</f>
      </c>
      <c r="N35" s="7">
        <f>IF($M35="","",$M35-TODAY())</f>
      </c>
      <c r="O35" s="5"/>
      <c r="P35" s="5"/>
      <c r="Q35" s="5"/>
      <c r="R35" s="6"/>
      <c r="S35" s="8">
        <f>IF($M35="","",$M35-30)</f>
      </c>
      <c r="T35" s="5"/>
      <c r="U35" s="9"/>
    </row>
    <row r="36" ht="22" customHeight="1">
      <c r="A36" s="7">
        <f>IF($C36="","",IF(COUNTA($H36:$K36)=0,"Missing dates",IF($N36&lt;0,"Expired",IF($N36&lt;=30,"Expiring soon",IF(OR($L36="Yes",$O36="No",AND($P36="Yes",$Q36&lt;&gt;"Yes")),"Needs review","Current")))))</f>
      </c>
      <c r="B36" s="7">
        <f>IF($A36="","",SWITCH($A36,"Expired","Stop work/pay until renewed","Expiring soon","Request renewal","Missing dates","Get current COI","Needs review","Review endorsements","Current","No action","Review"))</f>
      </c>
      <c r="C36" s="5"/>
      <c r="D36" s="5"/>
      <c r="E36" s="5"/>
      <c r="F36" s="5"/>
      <c r="G36" s="6"/>
      <c r="H36" s="6"/>
      <c r="I36" s="6"/>
      <c r="J36" s="6"/>
      <c r="K36" s="6"/>
      <c r="L36" s="5"/>
      <c r="M36" s="8">
        <f>IF(COUNTA($H36:$K36)=0,"",MIN($H36:$K36))</f>
      </c>
      <c r="N36" s="7">
        <f>IF($M36="","",$M36-TODAY())</f>
      </c>
      <c r="O36" s="5"/>
      <c r="P36" s="5"/>
      <c r="Q36" s="5"/>
      <c r="R36" s="6"/>
      <c r="S36" s="8">
        <f>IF($M36="","",$M36-30)</f>
      </c>
      <c r="T36" s="5"/>
      <c r="U36" s="9"/>
    </row>
    <row r="37" ht="22" customHeight="1">
      <c r="A37" s="7">
        <f>IF($C37="","",IF(COUNTA($H37:$K37)=0,"Missing dates",IF($N37&lt;0,"Expired",IF($N37&lt;=30,"Expiring soon",IF(OR($L37="Yes",$O37="No",AND($P37="Yes",$Q37&lt;&gt;"Yes")),"Needs review","Current")))))</f>
      </c>
      <c r="B37" s="7">
        <f>IF($A37="","",SWITCH($A37,"Expired","Stop work/pay until renewed","Expiring soon","Request renewal","Missing dates","Get current COI","Needs review","Review endorsements","Current","No action","Review"))</f>
      </c>
      <c r="C37" s="5"/>
      <c r="D37" s="5"/>
      <c r="E37" s="5"/>
      <c r="F37" s="5"/>
      <c r="G37" s="6"/>
      <c r="H37" s="6"/>
      <c r="I37" s="6"/>
      <c r="J37" s="6"/>
      <c r="K37" s="6"/>
      <c r="L37" s="5"/>
      <c r="M37" s="8">
        <f>IF(COUNTA($H37:$K37)=0,"",MIN($H37:$K37))</f>
      </c>
      <c r="N37" s="7">
        <f>IF($M37="","",$M37-TODAY())</f>
      </c>
      <c r="O37" s="5"/>
      <c r="P37" s="5"/>
      <c r="Q37" s="5"/>
      <c r="R37" s="6"/>
      <c r="S37" s="8">
        <f>IF($M37="","",$M37-30)</f>
      </c>
      <c r="T37" s="5"/>
      <c r="U37" s="9"/>
    </row>
    <row r="38" ht="22" customHeight="1">
      <c r="A38" s="7">
        <f>IF($C38="","",IF(COUNTA($H38:$K38)=0,"Missing dates",IF($N38&lt;0,"Expired",IF($N38&lt;=30,"Expiring soon",IF(OR($L38="Yes",$O38="No",AND($P38="Yes",$Q38&lt;&gt;"Yes")),"Needs review","Current")))))</f>
      </c>
      <c r="B38" s="7">
        <f>IF($A38="","",SWITCH($A38,"Expired","Stop work/pay until renewed","Expiring soon","Request renewal","Missing dates","Get current COI","Needs review","Review endorsements","Current","No action","Review"))</f>
      </c>
      <c r="C38" s="5"/>
      <c r="D38" s="5"/>
      <c r="E38" s="5"/>
      <c r="F38" s="5"/>
      <c r="G38" s="6"/>
      <c r="H38" s="6"/>
      <c r="I38" s="6"/>
      <c r="J38" s="6"/>
      <c r="K38" s="6"/>
      <c r="L38" s="5"/>
      <c r="M38" s="8">
        <f>IF(COUNTA($H38:$K38)=0,"",MIN($H38:$K38))</f>
      </c>
      <c r="N38" s="7">
        <f>IF($M38="","",$M38-TODAY())</f>
      </c>
      <c r="O38" s="5"/>
      <c r="P38" s="5"/>
      <c r="Q38" s="5"/>
      <c r="R38" s="6"/>
      <c r="S38" s="8">
        <f>IF($M38="","",$M38-30)</f>
      </c>
      <c r="T38" s="5"/>
      <c r="U38" s="9"/>
    </row>
    <row r="39" ht="22" customHeight="1">
      <c r="A39" s="7">
        <f>IF($C39="","",IF(COUNTA($H39:$K39)=0,"Missing dates",IF($N39&lt;0,"Expired",IF($N39&lt;=30,"Expiring soon",IF(OR($L39="Yes",$O39="No",AND($P39="Yes",$Q39&lt;&gt;"Yes")),"Needs review","Current")))))</f>
      </c>
      <c r="B39" s="7">
        <f>IF($A39="","",SWITCH($A39,"Expired","Stop work/pay until renewed","Expiring soon","Request renewal","Missing dates","Get current COI","Needs review","Review endorsements","Current","No action","Review"))</f>
      </c>
      <c r="C39" s="5"/>
      <c r="D39" s="5"/>
      <c r="E39" s="5"/>
      <c r="F39" s="5"/>
      <c r="G39" s="6"/>
      <c r="H39" s="6"/>
      <c r="I39" s="6"/>
      <c r="J39" s="6"/>
      <c r="K39" s="6"/>
      <c r="L39" s="5"/>
      <c r="M39" s="8">
        <f>IF(COUNTA($H39:$K39)=0,"",MIN($H39:$K39))</f>
      </c>
      <c r="N39" s="7">
        <f>IF($M39="","",$M39-TODAY())</f>
      </c>
      <c r="O39" s="5"/>
      <c r="P39" s="5"/>
      <c r="Q39" s="5"/>
      <c r="R39" s="6"/>
      <c r="S39" s="8">
        <f>IF($M39="","",$M39-30)</f>
      </c>
      <c r="T39" s="5"/>
      <c r="U39" s="9"/>
    </row>
    <row r="40" ht="22" customHeight="1">
      <c r="A40" s="7">
        <f>IF($C40="","",IF(COUNTA($H40:$K40)=0,"Missing dates",IF($N40&lt;0,"Expired",IF($N40&lt;=30,"Expiring soon",IF(OR($L40="Yes",$O40="No",AND($P40="Yes",$Q40&lt;&gt;"Yes")),"Needs review","Current")))))</f>
      </c>
      <c r="B40" s="7">
        <f>IF($A40="","",SWITCH($A40,"Expired","Stop work/pay until renewed","Expiring soon","Request renewal","Missing dates","Get current COI","Needs review","Review endorsements","Current","No action","Review"))</f>
      </c>
      <c r="C40" s="5"/>
      <c r="D40" s="5"/>
      <c r="E40" s="5"/>
      <c r="F40" s="5"/>
      <c r="G40" s="6"/>
      <c r="H40" s="6"/>
      <c r="I40" s="6"/>
      <c r="J40" s="6"/>
      <c r="K40" s="6"/>
      <c r="L40" s="5"/>
      <c r="M40" s="8">
        <f>IF(COUNTA($H40:$K40)=0,"",MIN($H40:$K40))</f>
      </c>
      <c r="N40" s="7">
        <f>IF($M40="","",$M40-TODAY())</f>
      </c>
      <c r="O40" s="5"/>
      <c r="P40" s="5"/>
      <c r="Q40" s="5"/>
      <c r="R40" s="6"/>
      <c r="S40" s="8">
        <f>IF($M40="","",$M40-30)</f>
      </c>
      <c r="T40" s="5"/>
      <c r="U40" s="9"/>
    </row>
    <row r="41" ht="22" customHeight="1">
      <c r="A41" s="7">
        <f>IF($C41="","",IF(COUNTA($H41:$K41)=0,"Missing dates",IF($N41&lt;0,"Expired",IF($N41&lt;=30,"Expiring soon",IF(OR($L41="Yes",$O41="No",AND($P41="Yes",$Q41&lt;&gt;"Yes")),"Needs review","Current")))))</f>
      </c>
      <c r="B41" s="7">
        <f>IF($A41="","",SWITCH($A41,"Expired","Stop work/pay until renewed","Expiring soon","Request renewal","Missing dates","Get current COI","Needs review","Review endorsements","Current","No action","Review"))</f>
      </c>
      <c r="C41" s="5"/>
      <c r="D41" s="5"/>
      <c r="E41" s="5"/>
      <c r="F41" s="5"/>
      <c r="G41" s="6"/>
      <c r="H41" s="6"/>
      <c r="I41" s="6"/>
      <c r="J41" s="6"/>
      <c r="K41" s="6"/>
      <c r="L41" s="5"/>
      <c r="M41" s="8">
        <f>IF(COUNTA($H41:$K41)=0,"",MIN($H41:$K41))</f>
      </c>
      <c r="N41" s="7">
        <f>IF($M41="","",$M41-TODAY())</f>
      </c>
      <c r="O41" s="5"/>
      <c r="P41" s="5"/>
      <c r="Q41" s="5"/>
      <c r="R41" s="6"/>
      <c r="S41" s="8">
        <f>IF($M41="","",$M41-30)</f>
      </c>
      <c r="T41" s="5"/>
      <c r="U41" s="9"/>
    </row>
    <row r="42" ht="22" customHeight="1">
      <c r="A42" s="7">
        <f>IF($C42="","",IF(COUNTA($H42:$K42)=0,"Missing dates",IF($N42&lt;0,"Expired",IF($N42&lt;=30,"Expiring soon",IF(OR($L42="Yes",$O42="No",AND($P42="Yes",$Q42&lt;&gt;"Yes")),"Needs review","Current")))))</f>
      </c>
      <c r="B42" s="7">
        <f>IF($A42="","",SWITCH($A42,"Expired","Stop work/pay until renewed","Expiring soon","Request renewal","Missing dates","Get current COI","Needs review","Review endorsements","Current","No action","Review"))</f>
      </c>
      <c r="C42" s="5"/>
      <c r="D42" s="5"/>
      <c r="E42" s="5"/>
      <c r="F42" s="5"/>
      <c r="G42" s="6"/>
      <c r="H42" s="6"/>
      <c r="I42" s="6"/>
      <c r="J42" s="6"/>
      <c r="K42" s="6"/>
      <c r="L42" s="5"/>
      <c r="M42" s="8">
        <f>IF(COUNTA($H42:$K42)=0,"",MIN($H42:$K42))</f>
      </c>
      <c r="N42" s="7">
        <f>IF($M42="","",$M42-TODAY())</f>
      </c>
      <c r="O42" s="5"/>
      <c r="P42" s="5"/>
      <c r="Q42" s="5"/>
      <c r="R42" s="6"/>
      <c r="S42" s="8">
        <f>IF($M42="","",$M42-30)</f>
      </c>
      <c r="T42" s="5"/>
      <c r="U42" s="9"/>
    </row>
    <row r="43" ht="22" customHeight="1">
      <c r="A43" s="7">
        <f>IF($C43="","",IF(COUNTA($H43:$K43)=0,"Missing dates",IF($N43&lt;0,"Expired",IF($N43&lt;=30,"Expiring soon",IF(OR($L43="Yes",$O43="No",AND($P43="Yes",$Q43&lt;&gt;"Yes")),"Needs review","Current")))))</f>
      </c>
      <c r="B43" s="7">
        <f>IF($A43="","",SWITCH($A43,"Expired","Stop work/pay until renewed","Expiring soon","Request renewal","Missing dates","Get current COI","Needs review","Review endorsements","Current","No action","Review"))</f>
      </c>
      <c r="C43" s="5"/>
      <c r="D43" s="5"/>
      <c r="E43" s="5"/>
      <c r="F43" s="5"/>
      <c r="G43" s="6"/>
      <c r="H43" s="6"/>
      <c r="I43" s="6"/>
      <c r="J43" s="6"/>
      <c r="K43" s="6"/>
      <c r="L43" s="5"/>
      <c r="M43" s="8">
        <f>IF(COUNTA($H43:$K43)=0,"",MIN($H43:$K43))</f>
      </c>
      <c r="N43" s="7">
        <f>IF($M43="","",$M43-TODAY())</f>
      </c>
      <c r="O43" s="5"/>
      <c r="P43" s="5"/>
      <c r="Q43" s="5"/>
      <c r="R43" s="6"/>
      <c r="S43" s="8">
        <f>IF($M43="","",$M43-30)</f>
      </c>
      <c r="T43" s="5"/>
      <c r="U43" s="9"/>
    </row>
    <row r="44" ht="22" customHeight="1">
      <c r="A44" s="7">
        <f>IF($C44="","",IF(COUNTA($H44:$K44)=0,"Missing dates",IF($N44&lt;0,"Expired",IF($N44&lt;=30,"Expiring soon",IF(OR($L44="Yes",$O44="No",AND($P44="Yes",$Q44&lt;&gt;"Yes")),"Needs review","Current")))))</f>
      </c>
      <c r="B44" s="7">
        <f>IF($A44="","",SWITCH($A44,"Expired","Stop work/pay until renewed","Expiring soon","Request renewal","Missing dates","Get current COI","Needs review","Review endorsements","Current","No action","Review"))</f>
      </c>
      <c r="C44" s="5"/>
      <c r="D44" s="5"/>
      <c r="E44" s="5"/>
      <c r="F44" s="5"/>
      <c r="G44" s="6"/>
      <c r="H44" s="6"/>
      <c r="I44" s="6"/>
      <c r="J44" s="6"/>
      <c r="K44" s="6"/>
      <c r="L44" s="5"/>
      <c r="M44" s="8">
        <f>IF(COUNTA($H44:$K44)=0,"",MIN($H44:$K44))</f>
      </c>
      <c r="N44" s="7">
        <f>IF($M44="","",$M44-TODAY())</f>
      </c>
      <c r="O44" s="5"/>
      <c r="P44" s="5"/>
      <c r="Q44" s="5"/>
      <c r="R44" s="6"/>
      <c r="S44" s="8">
        <f>IF($M44="","",$M44-30)</f>
      </c>
      <c r="T44" s="5"/>
      <c r="U44" s="9"/>
    </row>
    <row r="45" ht="22" customHeight="1">
      <c r="A45" s="7">
        <f>IF($C45="","",IF(COUNTA($H45:$K45)=0,"Missing dates",IF($N45&lt;0,"Expired",IF($N45&lt;=30,"Expiring soon",IF(OR($L45="Yes",$O45="No",AND($P45="Yes",$Q45&lt;&gt;"Yes")),"Needs review","Current")))))</f>
      </c>
      <c r="B45" s="7">
        <f>IF($A45="","",SWITCH($A45,"Expired","Stop work/pay until renewed","Expiring soon","Request renewal","Missing dates","Get current COI","Needs review","Review endorsements","Current","No action","Review"))</f>
      </c>
      <c r="C45" s="5"/>
      <c r="D45" s="5"/>
      <c r="E45" s="5"/>
      <c r="F45" s="5"/>
      <c r="G45" s="6"/>
      <c r="H45" s="6"/>
      <c r="I45" s="6"/>
      <c r="J45" s="6"/>
      <c r="K45" s="6"/>
      <c r="L45" s="5"/>
      <c r="M45" s="8">
        <f>IF(COUNTA($H45:$K45)=0,"",MIN($H45:$K45))</f>
      </c>
      <c r="N45" s="7">
        <f>IF($M45="","",$M45-TODAY())</f>
      </c>
      <c r="O45" s="5"/>
      <c r="P45" s="5"/>
      <c r="Q45" s="5"/>
      <c r="R45" s="6"/>
      <c r="S45" s="8">
        <f>IF($M45="","",$M45-30)</f>
      </c>
      <c r="T45" s="5"/>
      <c r="U45" s="9"/>
    </row>
    <row r="46" ht="22" customHeight="1">
      <c r="A46" s="7">
        <f>IF($C46="","",IF(COUNTA($H46:$K46)=0,"Missing dates",IF($N46&lt;0,"Expired",IF($N46&lt;=30,"Expiring soon",IF(OR($L46="Yes",$O46="No",AND($P46="Yes",$Q46&lt;&gt;"Yes")),"Needs review","Current")))))</f>
      </c>
      <c r="B46" s="7">
        <f>IF($A46="","",SWITCH($A46,"Expired","Stop work/pay until renewed","Expiring soon","Request renewal","Missing dates","Get current COI","Needs review","Review endorsements","Current","No action","Review"))</f>
      </c>
      <c r="C46" s="5"/>
      <c r="D46" s="5"/>
      <c r="E46" s="5"/>
      <c r="F46" s="5"/>
      <c r="G46" s="6"/>
      <c r="H46" s="6"/>
      <c r="I46" s="6"/>
      <c r="J46" s="6"/>
      <c r="K46" s="6"/>
      <c r="L46" s="5"/>
      <c r="M46" s="8">
        <f>IF(COUNTA($H46:$K46)=0,"",MIN($H46:$K46))</f>
      </c>
      <c r="N46" s="7">
        <f>IF($M46="","",$M46-TODAY())</f>
      </c>
      <c r="O46" s="5"/>
      <c r="P46" s="5"/>
      <c r="Q46" s="5"/>
      <c r="R46" s="6"/>
      <c r="S46" s="8">
        <f>IF($M46="","",$M46-30)</f>
      </c>
      <c r="T46" s="5"/>
      <c r="U46" s="9"/>
    </row>
    <row r="47" ht="22" customHeight="1">
      <c r="A47" s="7">
        <f>IF($C47="","",IF(COUNTA($H47:$K47)=0,"Missing dates",IF($N47&lt;0,"Expired",IF($N47&lt;=30,"Expiring soon",IF(OR($L47="Yes",$O47="No",AND($P47="Yes",$Q47&lt;&gt;"Yes")),"Needs review","Current")))))</f>
      </c>
      <c r="B47" s="7">
        <f>IF($A47="","",SWITCH($A47,"Expired","Stop work/pay until renewed","Expiring soon","Request renewal","Missing dates","Get current COI","Needs review","Review endorsements","Current","No action","Review"))</f>
      </c>
      <c r="C47" s="5"/>
      <c r="D47" s="5"/>
      <c r="E47" s="5"/>
      <c r="F47" s="5"/>
      <c r="G47" s="6"/>
      <c r="H47" s="6"/>
      <c r="I47" s="6"/>
      <c r="J47" s="6"/>
      <c r="K47" s="6"/>
      <c r="L47" s="5"/>
      <c r="M47" s="8">
        <f>IF(COUNTA($H47:$K47)=0,"",MIN($H47:$K47))</f>
      </c>
      <c r="N47" s="7">
        <f>IF($M47="","",$M47-TODAY())</f>
      </c>
      <c r="O47" s="5"/>
      <c r="P47" s="5"/>
      <c r="Q47" s="5"/>
      <c r="R47" s="6"/>
      <c r="S47" s="8">
        <f>IF($M47="","",$M47-30)</f>
      </c>
      <c r="T47" s="5"/>
      <c r="U47" s="9"/>
    </row>
    <row r="48" ht="22" customHeight="1">
      <c r="A48" s="7">
        <f>IF($C48="","",IF(COUNTA($H48:$K48)=0,"Missing dates",IF($N48&lt;0,"Expired",IF($N48&lt;=30,"Expiring soon",IF(OR($L48="Yes",$O48="No",AND($P48="Yes",$Q48&lt;&gt;"Yes")),"Needs review","Current")))))</f>
      </c>
      <c r="B48" s="7">
        <f>IF($A48="","",SWITCH($A48,"Expired","Stop work/pay until renewed","Expiring soon","Request renewal","Missing dates","Get current COI","Needs review","Review endorsements","Current","No action","Review"))</f>
      </c>
      <c r="C48" s="5"/>
      <c r="D48" s="5"/>
      <c r="E48" s="5"/>
      <c r="F48" s="5"/>
      <c r="G48" s="6"/>
      <c r="H48" s="6"/>
      <c r="I48" s="6"/>
      <c r="J48" s="6"/>
      <c r="K48" s="6"/>
      <c r="L48" s="5"/>
      <c r="M48" s="8">
        <f>IF(COUNTA($H48:$K48)=0,"",MIN($H48:$K48))</f>
      </c>
      <c r="N48" s="7">
        <f>IF($M48="","",$M48-TODAY())</f>
      </c>
      <c r="O48" s="5"/>
      <c r="P48" s="5"/>
      <c r="Q48" s="5"/>
      <c r="R48" s="6"/>
      <c r="S48" s="8">
        <f>IF($M48="","",$M48-30)</f>
      </c>
      <c r="T48" s="5"/>
      <c r="U48" s="9"/>
    </row>
    <row r="49" ht="22" customHeight="1">
      <c r="A49" s="7">
        <f>IF($C49="","",IF(COUNTA($H49:$K49)=0,"Missing dates",IF($N49&lt;0,"Expired",IF($N49&lt;=30,"Expiring soon",IF(OR($L49="Yes",$O49="No",AND($P49="Yes",$Q49&lt;&gt;"Yes")),"Needs review","Current")))))</f>
      </c>
      <c r="B49" s="7">
        <f>IF($A49="","",SWITCH($A49,"Expired","Stop work/pay until renewed","Expiring soon","Request renewal","Missing dates","Get current COI","Needs review","Review endorsements","Current","No action","Review"))</f>
      </c>
      <c r="C49" s="5"/>
      <c r="D49" s="5"/>
      <c r="E49" s="5"/>
      <c r="F49" s="5"/>
      <c r="G49" s="6"/>
      <c r="H49" s="6"/>
      <c r="I49" s="6"/>
      <c r="J49" s="6"/>
      <c r="K49" s="6"/>
      <c r="L49" s="5"/>
      <c r="M49" s="8">
        <f>IF(COUNTA($H49:$K49)=0,"",MIN($H49:$K49))</f>
      </c>
      <c r="N49" s="7">
        <f>IF($M49="","",$M49-TODAY())</f>
      </c>
      <c r="O49" s="5"/>
      <c r="P49" s="5"/>
      <c r="Q49" s="5"/>
      <c r="R49" s="6"/>
      <c r="S49" s="8">
        <f>IF($M49="","",$M49-30)</f>
      </c>
      <c r="T49" s="5"/>
      <c r="U49" s="9"/>
    </row>
    <row r="50" ht="22" customHeight="1">
      <c r="A50" s="7">
        <f>IF($C50="","",IF(COUNTA($H50:$K50)=0,"Missing dates",IF($N50&lt;0,"Expired",IF($N50&lt;=30,"Expiring soon",IF(OR($L50="Yes",$O50="No",AND($P50="Yes",$Q50&lt;&gt;"Yes")),"Needs review","Current")))))</f>
      </c>
      <c r="B50" s="7">
        <f>IF($A50="","",SWITCH($A50,"Expired","Stop work/pay until renewed","Expiring soon","Request renewal","Missing dates","Get current COI","Needs review","Review endorsements","Current","No action","Review"))</f>
      </c>
      <c r="C50" s="5"/>
      <c r="D50" s="5"/>
      <c r="E50" s="5"/>
      <c r="F50" s="5"/>
      <c r="G50" s="6"/>
      <c r="H50" s="6"/>
      <c r="I50" s="6"/>
      <c r="J50" s="6"/>
      <c r="K50" s="6"/>
      <c r="L50" s="5"/>
      <c r="M50" s="8">
        <f>IF(COUNTA($H50:$K50)=0,"",MIN($H50:$K50))</f>
      </c>
      <c r="N50" s="7">
        <f>IF($M50="","",$M50-TODAY())</f>
      </c>
      <c r="O50" s="5"/>
      <c r="P50" s="5"/>
      <c r="Q50" s="5"/>
      <c r="R50" s="6"/>
      <c r="S50" s="8">
        <f>IF($M50="","",$M50-30)</f>
      </c>
      <c r="T50" s="5"/>
      <c r="U50" s="9"/>
    </row>
    <row r="51" ht="22" customHeight="1">
      <c r="A51" s="7">
        <f>IF($C51="","",IF(COUNTA($H51:$K51)=0,"Missing dates",IF($N51&lt;0,"Expired",IF($N51&lt;=30,"Expiring soon",IF(OR($L51="Yes",$O51="No",AND($P51="Yes",$Q51&lt;&gt;"Yes")),"Needs review","Current")))))</f>
      </c>
      <c r="B51" s="7">
        <f>IF($A51="","",SWITCH($A51,"Expired","Stop work/pay until renewed","Expiring soon","Request renewal","Missing dates","Get current COI","Needs review","Review endorsements","Current","No action","Review"))</f>
      </c>
      <c r="C51" s="5"/>
      <c r="D51" s="5"/>
      <c r="E51" s="5"/>
      <c r="F51" s="5"/>
      <c r="G51" s="6"/>
      <c r="H51" s="6"/>
      <c r="I51" s="6"/>
      <c r="J51" s="6"/>
      <c r="K51" s="6"/>
      <c r="L51" s="5"/>
      <c r="M51" s="8">
        <f>IF(COUNTA($H51:$K51)=0,"",MIN($H51:$K51))</f>
      </c>
      <c r="N51" s="7">
        <f>IF($M51="","",$M51-TODAY())</f>
      </c>
      <c r="O51" s="5"/>
      <c r="P51" s="5"/>
      <c r="Q51" s="5"/>
      <c r="R51" s="6"/>
      <c r="S51" s="8">
        <f>IF($M51="","",$M51-30)</f>
      </c>
      <c r="T51" s="5"/>
      <c r="U51" s="9"/>
    </row>
    <row r="52" ht="22" customHeight="1">
      <c r="A52" s="7">
        <f>IF($C52="","",IF(COUNTA($H52:$K52)=0,"Missing dates",IF($N52&lt;0,"Expired",IF($N52&lt;=30,"Expiring soon",IF(OR($L52="Yes",$O52="No",AND($P52="Yes",$Q52&lt;&gt;"Yes")),"Needs review","Current")))))</f>
      </c>
      <c r="B52" s="7">
        <f>IF($A52="","",SWITCH($A52,"Expired","Stop work/pay until renewed","Expiring soon","Request renewal","Missing dates","Get current COI","Needs review","Review endorsements","Current","No action","Review"))</f>
      </c>
      <c r="C52" s="5"/>
      <c r="D52" s="5"/>
      <c r="E52" s="5"/>
      <c r="F52" s="5"/>
      <c r="G52" s="6"/>
      <c r="H52" s="6"/>
      <c r="I52" s="6"/>
      <c r="J52" s="6"/>
      <c r="K52" s="6"/>
      <c r="L52" s="5"/>
      <c r="M52" s="8">
        <f>IF(COUNTA($H52:$K52)=0,"",MIN($H52:$K52))</f>
      </c>
      <c r="N52" s="7">
        <f>IF($M52="","",$M52-TODAY())</f>
      </c>
      <c r="O52" s="5"/>
      <c r="P52" s="5"/>
      <c r="Q52" s="5"/>
      <c r="R52" s="6"/>
      <c r="S52" s="8">
        <f>IF($M52="","",$M52-30)</f>
      </c>
      <c r="T52" s="5"/>
      <c r="U52" s="9"/>
    </row>
    <row r="53" ht="22" customHeight="1">
      <c r="A53" s="7">
        <f>IF($C53="","",IF(COUNTA($H53:$K53)=0,"Missing dates",IF($N53&lt;0,"Expired",IF($N53&lt;=30,"Expiring soon",IF(OR($L53="Yes",$O53="No",AND($P53="Yes",$Q53&lt;&gt;"Yes")),"Needs review","Current")))))</f>
      </c>
      <c r="B53" s="7">
        <f>IF($A53="","",SWITCH($A53,"Expired","Stop work/pay until renewed","Expiring soon","Request renewal","Missing dates","Get current COI","Needs review","Review endorsements","Current","No action","Review"))</f>
      </c>
      <c r="C53" s="5"/>
      <c r="D53" s="5"/>
      <c r="E53" s="5"/>
      <c r="F53" s="5"/>
      <c r="G53" s="6"/>
      <c r="H53" s="6"/>
      <c r="I53" s="6"/>
      <c r="J53" s="6"/>
      <c r="K53" s="6"/>
      <c r="L53" s="5"/>
      <c r="M53" s="8">
        <f>IF(COUNTA($H53:$K53)=0,"",MIN($H53:$K53))</f>
      </c>
      <c r="N53" s="7">
        <f>IF($M53="","",$M53-TODAY())</f>
      </c>
      <c r="O53" s="5"/>
      <c r="P53" s="5"/>
      <c r="Q53" s="5"/>
      <c r="R53" s="6"/>
      <c r="S53" s="8">
        <f>IF($M53="","",$M53-30)</f>
      </c>
      <c r="T53" s="5"/>
      <c r="U53" s="9"/>
    </row>
    <row r="54" ht="22" customHeight="1">
      <c r="A54" s="7">
        <f>IF($C54="","",IF(COUNTA($H54:$K54)=0,"Missing dates",IF($N54&lt;0,"Expired",IF($N54&lt;=30,"Expiring soon",IF(OR($L54="Yes",$O54="No",AND($P54="Yes",$Q54&lt;&gt;"Yes")),"Needs review","Current")))))</f>
      </c>
      <c r="B54" s="7">
        <f>IF($A54="","",SWITCH($A54,"Expired","Stop work/pay until renewed","Expiring soon","Request renewal","Missing dates","Get current COI","Needs review","Review endorsements","Current","No action","Review"))</f>
      </c>
      <c r="C54" s="5"/>
      <c r="D54" s="5"/>
      <c r="E54" s="5"/>
      <c r="F54" s="5"/>
      <c r="G54" s="6"/>
      <c r="H54" s="6"/>
      <c r="I54" s="6"/>
      <c r="J54" s="6"/>
      <c r="K54" s="6"/>
      <c r="L54" s="5"/>
      <c r="M54" s="8">
        <f>IF(COUNTA($H54:$K54)=0,"",MIN($H54:$K54))</f>
      </c>
      <c r="N54" s="7">
        <f>IF($M54="","",$M54-TODAY())</f>
      </c>
      <c r="O54" s="5"/>
      <c r="P54" s="5"/>
      <c r="Q54" s="5"/>
      <c r="R54" s="6"/>
      <c r="S54" s="8">
        <f>IF($M54="","",$M54-30)</f>
      </c>
      <c r="T54" s="5"/>
      <c r="U54" s="9"/>
    </row>
    <row r="55" ht="22" customHeight="1">
      <c r="A55" s="7">
        <f>IF($C55="","",IF(COUNTA($H55:$K55)=0,"Missing dates",IF($N55&lt;0,"Expired",IF($N55&lt;=30,"Expiring soon",IF(OR($L55="Yes",$O55="No",AND($P55="Yes",$Q55&lt;&gt;"Yes")),"Needs review","Current")))))</f>
      </c>
      <c r="B55" s="7">
        <f>IF($A55="","",SWITCH($A55,"Expired","Stop work/pay until renewed","Expiring soon","Request renewal","Missing dates","Get current COI","Needs review","Review endorsements","Current","No action","Review"))</f>
      </c>
      <c r="C55" s="5"/>
      <c r="D55" s="5"/>
      <c r="E55" s="5"/>
      <c r="F55" s="5"/>
      <c r="G55" s="6"/>
      <c r="H55" s="6"/>
      <c r="I55" s="6"/>
      <c r="J55" s="6"/>
      <c r="K55" s="6"/>
      <c r="L55" s="5"/>
      <c r="M55" s="8">
        <f>IF(COUNTA($H55:$K55)=0,"",MIN($H55:$K55))</f>
      </c>
      <c r="N55" s="7">
        <f>IF($M55="","",$M55-TODAY())</f>
      </c>
      <c r="O55" s="5"/>
      <c r="P55" s="5"/>
      <c r="Q55" s="5"/>
      <c r="R55" s="6"/>
      <c r="S55" s="8">
        <f>IF($M55="","",$M55-30)</f>
      </c>
      <c r="T55" s="5"/>
      <c r="U55" s="9"/>
    </row>
    <row r="56" ht="22" customHeight="1">
      <c r="A56" s="7">
        <f>IF($C56="","",IF(COUNTA($H56:$K56)=0,"Missing dates",IF($N56&lt;0,"Expired",IF($N56&lt;=30,"Expiring soon",IF(OR($L56="Yes",$O56="No",AND($P56="Yes",$Q56&lt;&gt;"Yes")),"Needs review","Current")))))</f>
      </c>
      <c r="B56" s="7">
        <f>IF($A56="","",SWITCH($A56,"Expired","Stop work/pay until renewed","Expiring soon","Request renewal","Missing dates","Get current COI","Needs review","Review endorsements","Current","No action","Review"))</f>
      </c>
      <c r="C56" s="5"/>
      <c r="D56" s="5"/>
      <c r="E56" s="5"/>
      <c r="F56" s="5"/>
      <c r="G56" s="6"/>
      <c r="H56" s="6"/>
      <c r="I56" s="6"/>
      <c r="J56" s="6"/>
      <c r="K56" s="6"/>
      <c r="L56" s="5"/>
      <c r="M56" s="8">
        <f>IF(COUNTA($H56:$K56)=0,"",MIN($H56:$K56))</f>
      </c>
      <c r="N56" s="7">
        <f>IF($M56="","",$M56-TODAY())</f>
      </c>
      <c r="O56" s="5"/>
      <c r="P56" s="5"/>
      <c r="Q56" s="5"/>
      <c r="R56" s="6"/>
      <c r="S56" s="8">
        <f>IF($M56="","",$M56-30)</f>
      </c>
      <c r="T56" s="5"/>
      <c r="U56" s="9"/>
    </row>
    <row r="57" ht="22" customHeight="1">
      <c r="A57" s="7">
        <f>IF($C57="","",IF(COUNTA($H57:$K57)=0,"Missing dates",IF($N57&lt;0,"Expired",IF($N57&lt;=30,"Expiring soon",IF(OR($L57="Yes",$O57="No",AND($P57="Yes",$Q57&lt;&gt;"Yes")),"Needs review","Current")))))</f>
      </c>
      <c r="B57" s="7">
        <f>IF($A57="","",SWITCH($A57,"Expired","Stop work/pay until renewed","Expiring soon","Request renewal","Missing dates","Get current COI","Needs review","Review endorsements","Current","No action","Review"))</f>
      </c>
      <c r="C57" s="5"/>
      <c r="D57" s="5"/>
      <c r="E57" s="5"/>
      <c r="F57" s="5"/>
      <c r="G57" s="6"/>
      <c r="H57" s="6"/>
      <c r="I57" s="6"/>
      <c r="J57" s="6"/>
      <c r="K57" s="6"/>
      <c r="L57" s="5"/>
      <c r="M57" s="8">
        <f>IF(COUNTA($H57:$K57)=0,"",MIN($H57:$K57))</f>
      </c>
      <c r="N57" s="7">
        <f>IF($M57="","",$M57-TODAY())</f>
      </c>
      <c r="O57" s="5"/>
      <c r="P57" s="5"/>
      <c r="Q57" s="5"/>
      <c r="R57" s="6"/>
      <c r="S57" s="8">
        <f>IF($M57="","",$M57-30)</f>
      </c>
      <c r="T57" s="5"/>
      <c r="U57" s="9"/>
    </row>
    <row r="58" ht="22" customHeight="1">
      <c r="A58" s="7">
        <f>IF($C58="","",IF(COUNTA($H58:$K58)=0,"Missing dates",IF($N58&lt;0,"Expired",IF($N58&lt;=30,"Expiring soon",IF(OR($L58="Yes",$O58="No",AND($P58="Yes",$Q58&lt;&gt;"Yes")),"Needs review","Current")))))</f>
      </c>
      <c r="B58" s="7">
        <f>IF($A58="","",SWITCH($A58,"Expired","Stop work/pay until renewed","Expiring soon","Request renewal","Missing dates","Get current COI","Needs review","Review endorsements","Current","No action","Review"))</f>
      </c>
      <c r="C58" s="5"/>
      <c r="D58" s="5"/>
      <c r="E58" s="5"/>
      <c r="F58" s="5"/>
      <c r="G58" s="6"/>
      <c r="H58" s="6"/>
      <c r="I58" s="6"/>
      <c r="J58" s="6"/>
      <c r="K58" s="6"/>
      <c r="L58" s="5"/>
      <c r="M58" s="8">
        <f>IF(COUNTA($H58:$K58)=0,"",MIN($H58:$K58))</f>
      </c>
      <c r="N58" s="7">
        <f>IF($M58="","",$M58-TODAY())</f>
      </c>
      <c r="O58" s="5"/>
      <c r="P58" s="5"/>
      <c r="Q58" s="5"/>
      <c r="R58" s="6"/>
      <c r="S58" s="8">
        <f>IF($M58="","",$M58-30)</f>
      </c>
      <c r="T58" s="5"/>
      <c r="U58" s="9"/>
    </row>
    <row r="59" ht="22" customHeight="1">
      <c r="A59" s="7">
        <f>IF($C59="","",IF(COUNTA($H59:$K59)=0,"Missing dates",IF($N59&lt;0,"Expired",IF($N59&lt;=30,"Expiring soon",IF(OR($L59="Yes",$O59="No",AND($P59="Yes",$Q59&lt;&gt;"Yes")),"Needs review","Current")))))</f>
      </c>
      <c r="B59" s="7">
        <f>IF($A59="","",SWITCH($A59,"Expired","Stop work/pay until renewed","Expiring soon","Request renewal","Missing dates","Get current COI","Needs review","Review endorsements","Current","No action","Review"))</f>
      </c>
      <c r="C59" s="5"/>
      <c r="D59" s="5"/>
      <c r="E59" s="5"/>
      <c r="F59" s="5"/>
      <c r="G59" s="6"/>
      <c r="H59" s="6"/>
      <c r="I59" s="6"/>
      <c r="J59" s="6"/>
      <c r="K59" s="6"/>
      <c r="L59" s="5"/>
      <c r="M59" s="8">
        <f>IF(COUNTA($H59:$K59)=0,"",MIN($H59:$K59))</f>
      </c>
      <c r="N59" s="7">
        <f>IF($M59="","",$M59-TODAY())</f>
      </c>
      <c r="O59" s="5"/>
      <c r="P59" s="5"/>
      <c r="Q59" s="5"/>
      <c r="R59" s="6"/>
      <c r="S59" s="8">
        <f>IF($M59="","",$M59-30)</f>
      </c>
      <c r="T59" s="5"/>
      <c r="U59" s="9"/>
    </row>
    <row r="60" ht="22" customHeight="1">
      <c r="A60" s="7">
        <f>IF($C60="","",IF(COUNTA($H60:$K60)=0,"Missing dates",IF($N60&lt;0,"Expired",IF($N60&lt;=30,"Expiring soon",IF(OR($L60="Yes",$O60="No",AND($P60="Yes",$Q60&lt;&gt;"Yes")),"Needs review","Current")))))</f>
      </c>
      <c r="B60" s="7">
        <f>IF($A60="","",SWITCH($A60,"Expired","Stop work/pay until renewed","Expiring soon","Request renewal","Missing dates","Get current COI","Needs review","Review endorsements","Current","No action","Review"))</f>
      </c>
      <c r="C60" s="5"/>
      <c r="D60" s="5"/>
      <c r="E60" s="5"/>
      <c r="F60" s="5"/>
      <c r="G60" s="6"/>
      <c r="H60" s="6"/>
      <c r="I60" s="6"/>
      <c r="J60" s="6"/>
      <c r="K60" s="6"/>
      <c r="L60" s="5"/>
      <c r="M60" s="8">
        <f>IF(COUNTA($H60:$K60)=0,"",MIN($H60:$K60))</f>
      </c>
      <c r="N60" s="7">
        <f>IF($M60="","",$M60-TODAY())</f>
      </c>
      <c r="O60" s="5"/>
      <c r="P60" s="5"/>
      <c r="Q60" s="5"/>
      <c r="R60" s="6"/>
      <c r="S60" s="8">
        <f>IF($M60="","",$M60-30)</f>
      </c>
      <c r="T60" s="5"/>
      <c r="U60" s="9"/>
    </row>
    <row r="61" ht="22" customHeight="1">
      <c r="A61" s="7">
        <f>IF($C61="","",IF(COUNTA($H61:$K61)=0,"Missing dates",IF($N61&lt;0,"Expired",IF($N61&lt;=30,"Expiring soon",IF(OR($L61="Yes",$O61="No",AND($P61="Yes",$Q61&lt;&gt;"Yes")),"Needs review","Current")))))</f>
      </c>
      <c r="B61" s="7">
        <f>IF($A61="","",SWITCH($A61,"Expired","Stop work/pay until renewed","Expiring soon","Request renewal","Missing dates","Get current COI","Needs review","Review endorsements","Current","No action","Review"))</f>
      </c>
      <c r="C61" s="5"/>
      <c r="D61" s="5"/>
      <c r="E61" s="5"/>
      <c r="F61" s="5"/>
      <c r="G61" s="6"/>
      <c r="H61" s="6"/>
      <c r="I61" s="6"/>
      <c r="J61" s="6"/>
      <c r="K61" s="6"/>
      <c r="L61" s="5"/>
      <c r="M61" s="8">
        <f>IF(COUNTA($H61:$K61)=0,"",MIN($H61:$K61))</f>
      </c>
      <c r="N61" s="7">
        <f>IF($M61="","",$M61-TODAY())</f>
      </c>
      <c r="O61" s="5"/>
      <c r="P61" s="5"/>
      <c r="Q61" s="5"/>
      <c r="R61" s="6"/>
      <c r="S61" s="8">
        <f>IF($M61="","",$M61-30)</f>
      </c>
      <c r="T61" s="5"/>
      <c r="U61" s="9"/>
    </row>
    <row r="62" ht="22" customHeight="1">
      <c r="A62" s="7">
        <f>IF($C62="","",IF(COUNTA($H62:$K62)=0,"Missing dates",IF($N62&lt;0,"Expired",IF($N62&lt;=30,"Expiring soon",IF(OR($L62="Yes",$O62="No",AND($P62="Yes",$Q62&lt;&gt;"Yes")),"Needs review","Current")))))</f>
      </c>
      <c r="B62" s="7">
        <f>IF($A62="","",SWITCH($A62,"Expired","Stop work/pay until renewed","Expiring soon","Request renewal","Missing dates","Get current COI","Needs review","Review endorsements","Current","No action","Review"))</f>
      </c>
      <c r="C62" s="5"/>
      <c r="D62" s="5"/>
      <c r="E62" s="5"/>
      <c r="F62" s="5"/>
      <c r="G62" s="6"/>
      <c r="H62" s="6"/>
      <c r="I62" s="6"/>
      <c r="J62" s="6"/>
      <c r="K62" s="6"/>
      <c r="L62" s="5"/>
      <c r="M62" s="8">
        <f>IF(COUNTA($H62:$K62)=0,"",MIN($H62:$K62))</f>
      </c>
      <c r="N62" s="7">
        <f>IF($M62="","",$M62-TODAY())</f>
      </c>
      <c r="O62" s="5"/>
      <c r="P62" s="5"/>
      <c r="Q62" s="5"/>
      <c r="R62" s="6"/>
      <c r="S62" s="8">
        <f>IF($M62="","",$M62-30)</f>
      </c>
      <c r="T62" s="5"/>
      <c r="U62" s="9"/>
    </row>
    <row r="63" ht="22" customHeight="1">
      <c r="A63" s="7">
        <f>IF($C63="","",IF(COUNTA($H63:$K63)=0,"Missing dates",IF($N63&lt;0,"Expired",IF($N63&lt;=30,"Expiring soon",IF(OR($L63="Yes",$O63="No",AND($P63="Yes",$Q63&lt;&gt;"Yes")),"Needs review","Current")))))</f>
      </c>
      <c r="B63" s="7">
        <f>IF($A63="","",SWITCH($A63,"Expired","Stop work/pay until renewed","Expiring soon","Request renewal","Missing dates","Get current COI","Needs review","Review endorsements","Current","No action","Review"))</f>
      </c>
      <c r="C63" s="5"/>
      <c r="D63" s="5"/>
      <c r="E63" s="5"/>
      <c r="F63" s="5"/>
      <c r="G63" s="6"/>
      <c r="H63" s="6"/>
      <c r="I63" s="6"/>
      <c r="J63" s="6"/>
      <c r="K63" s="6"/>
      <c r="L63" s="5"/>
      <c r="M63" s="8">
        <f>IF(COUNTA($H63:$K63)=0,"",MIN($H63:$K63))</f>
      </c>
      <c r="N63" s="7">
        <f>IF($M63="","",$M63-TODAY())</f>
      </c>
      <c r="O63" s="5"/>
      <c r="P63" s="5"/>
      <c r="Q63" s="5"/>
      <c r="R63" s="6"/>
      <c r="S63" s="8">
        <f>IF($M63="","",$M63-30)</f>
      </c>
      <c r="T63" s="5"/>
      <c r="U63" s="9"/>
    </row>
    <row r="64" ht="22" customHeight="1">
      <c r="A64" s="7">
        <f>IF($C64="","",IF(COUNTA($H64:$K64)=0,"Missing dates",IF($N64&lt;0,"Expired",IF($N64&lt;=30,"Expiring soon",IF(OR($L64="Yes",$O64="No",AND($P64="Yes",$Q64&lt;&gt;"Yes")),"Needs review","Current")))))</f>
      </c>
      <c r="B64" s="7">
        <f>IF($A64="","",SWITCH($A64,"Expired","Stop work/pay until renewed","Expiring soon","Request renewal","Missing dates","Get current COI","Needs review","Review endorsements","Current","No action","Review"))</f>
      </c>
      <c r="C64" s="5"/>
      <c r="D64" s="5"/>
      <c r="E64" s="5"/>
      <c r="F64" s="5"/>
      <c r="G64" s="6"/>
      <c r="H64" s="6"/>
      <c r="I64" s="6"/>
      <c r="J64" s="6"/>
      <c r="K64" s="6"/>
      <c r="L64" s="5"/>
      <c r="M64" s="8">
        <f>IF(COUNTA($H64:$K64)=0,"",MIN($H64:$K64))</f>
      </c>
      <c r="N64" s="7">
        <f>IF($M64="","",$M64-TODAY())</f>
      </c>
      <c r="O64" s="5"/>
      <c r="P64" s="5"/>
      <c r="Q64" s="5"/>
      <c r="R64" s="6"/>
      <c r="S64" s="8">
        <f>IF($M64="","",$M64-30)</f>
      </c>
      <c r="T64" s="5"/>
      <c r="U64" s="9"/>
    </row>
    <row r="65" ht="22" customHeight="1">
      <c r="A65" s="7">
        <f>IF($C65="","",IF(COUNTA($H65:$K65)=0,"Missing dates",IF($N65&lt;0,"Expired",IF($N65&lt;=30,"Expiring soon",IF(OR($L65="Yes",$O65="No",AND($P65="Yes",$Q65&lt;&gt;"Yes")),"Needs review","Current")))))</f>
      </c>
      <c r="B65" s="7">
        <f>IF($A65="","",SWITCH($A65,"Expired","Stop work/pay until renewed","Expiring soon","Request renewal","Missing dates","Get current COI","Needs review","Review endorsements","Current","No action","Review"))</f>
      </c>
      <c r="C65" s="5"/>
      <c r="D65" s="5"/>
      <c r="E65" s="5"/>
      <c r="F65" s="5"/>
      <c r="G65" s="6"/>
      <c r="H65" s="6"/>
      <c r="I65" s="6"/>
      <c r="J65" s="6"/>
      <c r="K65" s="6"/>
      <c r="L65" s="5"/>
      <c r="M65" s="8">
        <f>IF(COUNTA($H65:$K65)=0,"",MIN($H65:$K65))</f>
      </c>
      <c r="N65" s="7">
        <f>IF($M65="","",$M65-TODAY())</f>
      </c>
      <c r="O65" s="5"/>
      <c r="P65" s="5"/>
      <c r="Q65" s="5"/>
      <c r="R65" s="6"/>
      <c r="S65" s="8">
        <f>IF($M65="","",$M65-30)</f>
      </c>
      <c r="T65" s="5"/>
      <c r="U65" s="9"/>
    </row>
    <row r="66" ht="22" customHeight="1">
      <c r="A66" s="7">
        <f>IF($C66="","",IF(COUNTA($H66:$K66)=0,"Missing dates",IF($N66&lt;0,"Expired",IF($N66&lt;=30,"Expiring soon",IF(OR($L66="Yes",$O66="No",AND($P66="Yes",$Q66&lt;&gt;"Yes")),"Needs review","Current")))))</f>
      </c>
      <c r="B66" s="7">
        <f>IF($A66="","",SWITCH($A66,"Expired","Stop work/pay until renewed","Expiring soon","Request renewal","Missing dates","Get current COI","Needs review","Review endorsements","Current","No action","Review"))</f>
      </c>
      <c r="C66" s="5"/>
      <c r="D66" s="5"/>
      <c r="E66" s="5"/>
      <c r="F66" s="5"/>
      <c r="G66" s="6"/>
      <c r="H66" s="6"/>
      <c r="I66" s="6"/>
      <c r="J66" s="6"/>
      <c r="K66" s="6"/>
      <c r="L66" s="5"/>
      <c r="M66" s="8">
        <f>IF(COUNTA($H66:$K66)=0,"",MIN($H66:$K66))</f>
      </c>
      <c r="N66" s="7">
        <f>IF($M66="","",$M66-TODAY())</f>
      </c>
      <c r="O66" s="5"/>
      <c r="P66" s="5"/>
      <c r="Q66" s="5"/>
      <c r="R66" s="6"/>
      <c r="S66" s="8">
        <f>IF($M66="","",$M66-30)</f>
      </c>
      <c r="T66" s="5"/>
      <c r="U66" s="9"/>
    </row>
    <row r="67" ht="22" customHeight="1">
      <c r="A67" s="7">
        <f>IF($C67="","",IF(COUNTA($H67:$K67)=0,"Missing dates",IF($N67&lt;0,"Expired",IF($N67&lt;=30,"Expiring soon",IF(OR($L67="Yes",$O67="No",AND($P67="Yes",$Q67&lt;&gt;"Yes")),"Needs review","Current")))))</f>
      </c>
      <c r="B67" s="7">
        <f>IF($A67="","",SWITCH($A67,"Expired","Stop work/pay until renewed","Expiring soon","Request renewal","Missing dates","Get current COI","Needs review","Review endorsements","Current","No action","Review"))</f>
      </c>
      <c r="C67" s="5"/>
      <c r="D67" s="5"/>
      <c r="E67" s="5"/>
      <c r="F67" s="5"/>
      <c r="G67" s="6"/>
      <c r="H67" s="6"/>
      <c r="I67" s="6"/>
      <c r="J67" s="6"/>
      <c r="K67" s="6"/>
      <c r="L67" s="5"/>
      <c r="M67" s="8">
        <f>IF(COUNTA($H67:$K67)=0,"",MIN($H67:$K67))</f>
      </c>
      <c r="N67" s="7">
        <f>IF($M67="","",$M67-TODAY())</f>
      </c>
      <c r="O67" s="5"/>
      <c r="P67" s="5"/>
      <c r="Q67" s="5"/>
      <c r="R67" s="6"/>
      <c r="S67" s="8">
        <f>IF($M67="","",$M67-30)</f>
      </c>
      <c r="T67" s="5"/>
      <c r="U67" s="9"/>
    </row>
    <row r="68" ht="22" customHeight="1">
      <c r="A68" s="7">
        <f>IF($C68="","",IF(COUNTA($H68:$K68)=0,"Missing dates",IF($N68&lt;0,"Expired",IF($N68&lt;=30,"Expiring soon",IF(OR($L68="Yes",$O68="No",AND($P68="Yes",$Q68&lt;&gt;"Yes")),"Needs review","Current")))))</f>
      </c>
      <c r="B68" s="7">
        <f>IF($A68="","",SWITCH($A68,"Expired","Stop work/pay until renewed","Expiring soon","Request renewal","Missing dates","Get current COI","Needs review","Review endorsements","Current","No action","Review"))</f>
      </c>
      <c r="C68" s="5"/>
      <c r="D68" s="5"/>
      <c r="E68" s="5"/>
      <c r="F68" s="5"/>
      <c r="G68" s="6"/>
      <c r="H68" s="6"/>
      <c r="I68" s="6"/>
      <c r="J68" s="6"/>
      <c r="K68" s="6"/>
      <c r="L68" s="5"/>
      <c r="M68" s="8">
        <f>IF(COUNTA($H68:$K68)=0,"",MIN($H68:$K68))</f>
      </c>
      <c r="N68" s="7">
        <f>IF($M68="","",$M68-TODAY())</f>
      </c>
      <c r="O68" s="5"/>
      <c r="P68" s="5"/>
      <c r="Q68" s="5"/>
      <c r="R68" s="6"/>
      <c r="S68" s="8">
        <f>IF($M68="","",$M68-30)</f>
      </c>
      <c r="T68" s="5"/>
      <c r="U68" s="9"/>
    </row>
    <row r="69" ht="22" customHeight="1">
      <c r="A69" s="7">
        <f>IF($C69="","",IF(COUNTA($H69:$K69)=0,"Missing dates",IF($N69&lt;0,"Expired",IF($N69&lt;=30,"Expiring soon",IF(OR($L69="Yes",$O69="No",AND($P69="Yes",$Q69&lt;&gt;"Yes")),"Needs review","Current")))))</f>
      </c>
      <c r="B69" s="7">
        <f>IF($A69="","",SWITCH($A69,"Expired","Stop work/pay until renewed","Expiring soon","Request renewal","Missing dates","Get current COI","Needs review","Review endorsements","Current","No action","Review"))</f>
      </c>
      <c r="C69" s="5"/>
      <c r="D69" s="5"/>
      <c r="E69" s="5"/>
      <c r="F69" s="5"/>
      <c r="G69" s="6"/>
      <c r="H69" s="6"/>
      <c r="I69" s="6"/>
      <c r="J69" s="6"/>
      <c r="K69" s="6"/>
      <c r="L69" s="5"/>
      <c r="M69" s="8">
        <f>IF(COUNTA($H69:$K69)=0,"",MIN($H69:$K69))</f>
      </c>
      <c r="N69" s="7">
        <f>IF($M69="","",$M69-TODAY())</f>
      </c>
      <c r="O69" s="5"/>
      <c r="P69" s="5"/>
      <c r="Q69" s="5"/>
      <c r="R69" s="6"/>
      <c r="S69" s="8">
        <f>IF($M69="","",$M69-30)</f>
      </c>
      <c r="T69" s="5"/>
      <c r="U69" s="9"/>
    </row>
    <row r="70" ht="22" customHeight="1">
      <c r="A70" s="7">
        <f>IF($C70="","",IF(COUNTA($H70:$K70)=0,"Missing dates",IF($N70&lt;0,"Expired",IF($N70&lt;=30,"Expiring soon",IF(OR($L70="Yes",$O70="No",AND($P70="Yes",$Q70&lt;&gt;"Yes")),"Needs review","Current")))))</f>
      </c>
      <c r="B70" s="7">
        <f>IF($A70="","",SWITCH($A70,"Expired","Stop work/pay until renewed","Expiring soon","Request renewal","Missing dates","Get current COI","Needs review","Review endorsements","Current","No action","Review"))</f>
      </c>
      <c r="C70" s="5"/>
      <c r="D70" s="5"/>
      <c r="E70" s="5"/>
      <c r="F70" s="5"/>
      <c r="G70" s="6"/>
      <c r="H70" s="6"/>
      <c r="I70" s="6"/>
      <c r="J70" s="6"/>
      <c r="K70" s="6"/>
      <c r="L70" s="5"/>
      <c r="M70" s="8">
        <f>IF(COUNTA($H70:$K70)=0,"",MIN($H70:$K70))</f>
      </c>
      <c r="N70" s="7">
        <f>IF($M70="","",$M70-TODAY())</f>
      </c>
      <c r="O70" s="5"/>
      <c r="P70" s="5"/>
      <c r="Q70" s="5"/>
      <c r="R70" s="6"/>
      <c r="S70" s="8">
        <f>IF($M70="","",$M70-30)</f>
      </c>
      <c r="T70" s="5"/>
      <c r="U70" s="9"/>
    </row>
    <row r="71" ht="22" customHeight="1">
      <c r="A71" s="7">
        <f>IF($C71="","",IF(COUNTA($H71:$K71)=0,"Missing dates",IF($N71&lt;0,"Expired",IF($N71&lt;=30,"Expiring soon",IF(OR($L71="Yes",$O71="No",AND($P71="Yes",$Q71&lt;&gt;"Yes")),"Needs review","Current")))))</f>
      </c>
      <c r="B71" s="7">
        <f>IF($A71="","",SWITCH($A71,"Expired","Stop work/pay until renewed","Expiring soon","Request renewal","Missing dates","Get current COI","Needs review","Review endorsements","Current","No action","Review"))</f>
      </c>
      <c r="C71" s="5"/>
      <c r="D71" s="5"/>
      <c r="E71" s="5"/>
      <c r="F71" s="5"/>
      <c r="G71" s="6"/>
      <c r="H71" s="6"/>
      <c r="I71" s="6"/>
      <c r="J71" s="6"/>
      <c r="K71" s="6"/>
      <c r="L71" s="5"/>
      <c r="M71" s="8">
        <f>IF(COUNTA($H71:$K71)=0,"",MIN($H71:$K71))</f>
      </c>
      <c r="N71" s="7">
        <f>IF($M71="","",$M71-TODAY())</f>
      </c>
      <c r="O71" s="5"/>
      <c r="P71" s="5"/>
      <c r="Q71" s="5"/>
      <c r="R71" s="6"/>
      <c r="S71" s="8">
        <f>IF($M71="","",$M71-30)</f>
      </c>
      <c r="T71" s="5"/>
      <c r="U71" s="9"/>
    </row>
    <row r="72" ht="22" customHeight="1">
      <c r="A72" s="7">
        <f>IF($C72="","",IF(COUNTA($H72:$K72)=0,"Missing dates",IF($N72&lt;0,"Expired",IF($N72&lt;=30,"Expiring soon",IF(OR($L72="Yes",$O72="No",AND($P72="Yes",$Q72&lt;&gt;"Yes")),"Needs review","Current")))))</f>
      </c>
      <c r="B72" s="7">
        <f>IF($A72="","",SWITCH($A72,"Expired","Stop work/pay until renewed","Expiring soon","Request renewal","Missing dates","Get current COI","Needs review","Review endorsements","Current","No action","Review"))</f>
      </c>
      <c r="C72" s="5"/>
      <c r="D72" s="5"/>
      <c r="E72" s="5"/>
      <c r="F72" s="5"/>
      <c r="G72" s="6"/>
      <c r="H72" s="6"/>
      <c r="I72" s="6"/>
      <c r="J72" s="6"/>
      <c r="K72" s="6"/>
      <c r="L72" s="5"/>
      <c r="M72" s="8">
        <f>IF(COUNTA($H72:$K72)=0,"",MIN($H72:$K72))</f>
      </c>
      <c r="N72" s="7">
        <f>IF($M72="","",$M72-TODAY())</f>
      </c>
      <c r="O72" s="5"/>
      <c r="P72" s="5"/>
      <c r="Q72" s="5"/>
      <c r="R72" s="6"/>
      <c r="S72" s="8">
        <f>IF($M72="","",$M72-30)</f>
      </c>
      <c r="T72" s="5"/>
      <c r="U72" s="9"/>
    </row>
    <row r="73" ht="22" customHeight="1">
      <c r="A73" s="7">
        <f>IF($C73="","",IF(COUNTA($H73:$K73)=0,"Missing dates",IF($N73&lt;0,"Expired",IF($N73&lt;=30,"Expiring soon",IF(OR($L73="Yes",$O73="No",AND($P73="Yes",$Q73&lt;&gt;"Yes")),"Needs review","Current")))))</f>
      </c>
      <c r="B73" s="7">
        <f>IF($A73="","",SWITCH($A73,"Expired","Stop work/pay until renewed","Expiring soon","Request renewal","Missing dates","Get current COI","Needs review","Review endorsements","Current","No action","Review"))</f>
      </c>
      <c r="C73" s="5"/>
      <c r="D73" s="5"/>
      <c r="E73" s="5"/>
      <c r="F73" s="5"/>
      <c r="G73" s="6"/>
      <c r="H73" s="6"/>
      <c r="I73" s="6"/>
      <c r="J73" s="6"/>
      <c r="K73" s="6"/>
      <c r="L73" s="5"/>
      <c r="M73" s="8">
        <f>IF(COUNTA($H73:$K73)=0,"",MIN($H73:$K73))</f>
      </c>
      <c r="N73" s="7">
        <f>IF($M73="","",$M73-TODAY())</f>
      </c>
      <c r="O73" s="5"/>
      <c r="P73" s="5"/>
      <c r="Q73" s="5"/>
      <c r="R73" s="6"/>
      <c r="S73" s="8">
        <f>IF($M73="","",$M73-30)</f>
      </c>
      <c r="T73" s="5"/>
      <c r="U73" s="9"/>
    </row>
    <row r="74" ht="22" customHeight="1">
      <c r="A74" s="7">
        <f>IF($C74="","",IF(COUNTA($H74:$K74)=0,"Missing dates",IF($N74&lt;0,"Expired",IF($N74&lt;=30,"Expiring soon",IF(OR($L74="Yes",$O74="No",AND($P74="Yes",$Q74&lt;&gt;"Yes")),"Needs review","Current")))))</f>
      </c>
      <c r="B74" s="7">
        <f>IF($A74="","",SWITCH($A74,"Expired","Stop work/pay until renewed","Expiring soon","Request renewal","Missing dates","Get current COI","Needs review","Review endorsements","Current","No action","Review"))</f>
      </c>
      <c r="C74" s="5"/>
      <c r="D74" s="5"/>
      <c r="E74" s="5"/>
      <c r="F74" s="5"/>
      <c r="G74" s="6"/>
      <c r="H74" s="6"/>
      <c r="I74" s="6"/>
      <c r="J74" s="6"/>
      <c r="K74" s="6"/>
      <c r="L74" s="5"/>
      <c r="M74" s="8">
        <f>IF(COUNTA($H74:$K74)=0,"",MIN($H74:$K74))</f>
      </c>
      <c r="N74" s="7">
        <f>IF($M74="","",$M74-TODAY())</f>
      </c>
      <c r="O74" s="5"/>
      <c r="P74" s="5"/>
      <c r="Q74" s="5"/>
      <c r="R74" s="6"/>
      <c r="S74" s="8">
        <f>IF($M74="","",$M74-30)</f>
      </c>
      <c r="T74" s="5"/>
      <c r="U74" s="9"/>
    </row>
    <row r="75" ht="22" customHeight="1">
      <c r="A75" s="7">
        <f>IF($C75="","",IF(COUNTA($H75:$K75)=0,"Missing dates",IF($N75&lt;0,"Expired",IF($N75&lt;=30,"Expiring soon",IF(OR($L75="Yes",$O75="No",AND($P75="Yes",$Q75&lt;&gt;"Yes")),"Needs review","Current")))))</f>
      </c>
      <c r="B75" s="7">
        <f>IF($A75="","",SWITCH($A75,"Expired","Stop work/pay until renewed","Expiring soon","Request renewal","Missing dates","Get current COI","Needs review","Review endorsements","Current","No action","Review"))</f>
      </c>
      <c r="C75" s="5"/>
      <c r="D75" s="5"/>
      <c r="E75" s="5"/>
      <c r="F75" s="5"/>
      <c r="G75" s="6"/>
      <c r="H75" s="6"/>
      <c r="I75" s="6"/>
      <c r="J75" s="6"/>
      <c r="K75" s="6"/>
      <c r="L75" s="5"/>
      <c r="M75" s="8">
        <f>IF(COUNTA($H75:$K75)=0,"",MIN($H75:$K75))</f>
      </c>
      <c r="N75" s="7">
        <f>IF($M75="","",$M75-TODAY())</f>
      </c>
      <c r="O75" s="5"/>
      <c r="P75" s="5"/>
      <c r="Q75" s="5"/>
      <c r="R75" s="6"/>
      <c r="S75" s="8">
        <f>IF($M75="","",$M75-30)</f>
      </c>
      <c r="T75" s="5"/>
      <c r="U75" s="9"/>
    </row>
    <row r="76" ht="22" customHeight="1">
      <c r="A76" s="7">
        <f>IF($C76="","",IF(COUNTA($H76:$K76)=0,"Missing dates",IF($N76&lt;0,"Expired",IF($N76&lt;=30,"Expiring soon",IF(OR($L76="Yes",$O76="No",AND($P76="Yes",$Q76&lt;&gt;"Yes")),"Needs review","Current")))))</f>
      </c>
      <c r="B76" s="7">
        <f>IF($A76="","",SWITCH($A76,"Expired","Stop work/pay until renewed","Expiring soon","Request renewal","Missing dates","Get current COI","Needs review","Review endorsements","Current","No action","Review"))</f>
      </c>
      <c r="C76" s="5"/>
      <c r="D76" s="5"/>
      <c r="E76" s="5"/>
      <c r="F76" s="5"/>
      <c r="G76" s="6"/>
      <c r="H76" s="6"/>
      <c r="I76" s="6"/>
      <c r="J76" s="6"/>
      <c r="K76" s="6"/>
      <c r="L76" s="5"/>
      <c r="M76" s="8">
        <f>IF(COUNTA($H76:$K76)=0,"",MIN($H76:$K76))</f>
      </c>
      <c r="N76" s="7">
        <f>IF($M76="","",$M76-TODAY())</f>
      </c>
      <c r="O76" s="5"/>
      <c r="P76" s="5"/>
      <c r="Q76" s="5"/>
      <c r="R76" s="6"/>
      <c r="S76" s="8">
        <f>IF($M76="","",$M76-30)</f>
      </c>
      <c r="T76" s="5"/>
      <c r="U76" s="9"/>
    </row>
    <row r="77" ht="22" customHeight="1">
      <c r="A77" s="7">
        <f>IF($C77="","",IF(COUNTA($H77:$K77)=0,"Missing dates",IF($N77&lt;0,"Expired",IF($N77&lt;=30,"Expiring soon",IF(OR($L77="Yes",$O77="No",AND($P77="Yes",$Q77&lt;&gt;"Yes")),"Needs review","Current")))))</f>
      </c>
      <c r="B77" s="7">
        <f>IF($A77="","",SWITCH($A77,"Expired","Stop work/pay until renewed","Expiring soon","Request renewal","Missing dates","Get current COI","Needs review","Review endorsements","Current","No action","Review"))</f>
      </c>
      <c r="C77" s="5"/>
      <c r="D77" s="5"/>
      <c r="E77" s="5"/>
      <c r="F77" s="5"/>
      <c r="G77" s="6"/>
      <c r="H77" s="6"/>
      <c r="I77" s="6"/>
      <c r="J77" s="6"/>
      <c r="K77" s="6"/>
      <c r="L77" s="5"/>
      <c r="M77" s="8">
        <f>IF(COUNTA($H77:$K77)=0,"",MIN($H77:$K77))</f>
      </c>
      <c r="N77" s="7">
        <f>IF($M77="","",$M77-TODAY())</f>
      </c>
      <c r="O77" s="5"/>
      <c r="P77" s="5"/>
      <c r="Q77" s="5"/>
      <c r="R77" s="6"/>
      <c r="S77" s="8">
        <f>IF($M77="","",$M77-30)</f>
      </c>
      <c r="T77" s="5"/>
      <c r="U77" s="9"/>
    </row>
    <row r="78" ht="22" customHeight="1">
      <c r="A78" s="7">
        <f>IF($C78="","",IF(COUNTA($H78:$K78)=0,"Missing dates",IF($N78&lt;0,"Expired",IF($N78&lt;=30,"Expiring soon",IF(OR($L78="Yes",$O78="No",AND($P78="Yes",$Q78&lt;&gt;"Yes")),"Needs review","Current")))))</f>
      </c>
      <c r="B78" s="7">
        <f>IF($A78="","",SWITCH($A78,"Expired","Stop work/pay until renewed","Expiring soon","Request renewal","Missing dates","Get current COI","Needs review","Review endorsements","Current","No action","Review"))</f>
      </c>
      <c r="C78" s="5"/>
      <c r="D78" s="5"/>
      <c r="E78" s="5"/>
      <c r="F78" s="5"/>
      <c r="G78" s="6"/>
      <c r="H78" s="6"/>
      <c r="I78" s="6"/>
      <c r="J78" s="6"/>
      <c r="K78" s="6"/>
      <c r="L78" s="5"/>
      <c r="M78" s="8">
        <f>IF(COUNTA($H78:$K78)=0,"",MIN($H78:$K78))</f>
      </c>
      <c r="N78" s="7">
        <f>IF($M78="","",$M78-TODAY())</f>
      </c>
      <c r="O78" s="5"/>
      <c r="P78" s="5"/>
      <c r="Q78" s="5"/>
      <c r="R78" s="6"/>
      <c r="S78" s="8">
        <f>IF($M78="","",$M78-30)</f>
      </c>
      <c r="T78" s="5"/>
      <c r="U78" s="9"/>
    </row>
    <row r="79" ht="22" customHeight="1">
      <c r="A79" s="7">
        <f>IF($C79="","",IF(COUNTA($H79:$K79)=0,"Missing dates",IF($N79&lt;0,"Expired",IF($N79&lt;=30,"Expiring soon",IF(OR($L79="Yes",$O79="No",AND($P79="Yes",$Q79&lt;&gt;"Yes")),"Needs review","Current")))))</f>
      </c>
      <c r="B79" s="7">
        <f>IF($A79="","",SWITCH($A79,"Expired","Stop work/pay until renewed","Expiring soon","Request renewal","Missing dates","Get current COI","Needs review","Review endorsements","Current","No action","Review"))</f>
      </c>
      <c r="C79" s="5"/>
      <c r="D79" s="5"/>
      <c r="E79" s="5"/>
      <c r="F79" s="5"/>
      <c r="G79" s="6"/>
      <c r="H79" s="6"/>
      <c r="I79" s="6"/>
      <c r="J79" s="6"/>
      <c r="K79" s="6"/>
      <c r="L79" s="5"/>
      <c r="M79" s="8">
        <f>IF(COUNTA($H79:$K79)=0,"",MIN($H79:$K79))</f>
      </c>
      <c r="N79" s="7">
        <f>IF($M79="","",$M79-TODAY())</f>
      </c>
      <c r="O79" s="5"/>
      <c r="P79" s="5"/>
      <c r="Q79" s="5"/>
      <c r="R79" s="6"/>
      <c r="S79" s="8">
        <f>IF($M79="","",$M79-30)</f>
      </c>
      <c r="T79" s="5"/>
      <c r="U79" s="9"/>
    </row>
    <row r="80" ht="22" customHeight="1">
      <c r="A80" s="7">
        <f>IF($C80="","",IF(COUNTA($H80:$K80)=0,"Missing dates",IF($N80&lt;0,"Expired",IF($N80&lt;=30,"Expiring soon",IF(OR($L80="Yes",$O80="No",AND($P80="Yes",$Q80&lt;&gt;"Yes")),"Needs review","Current")))))</f>
      </c>
      <c r="B80" s="7">
        <f>IF($A80="","",SWITCH($A80,"Expired","Stop work/pay until renewed","Expiring soon","Request renewal","Missing dates","Get current COI","Needs review","Review endorsements","Current","No action","Review"))</f>
      </c>
      <c r="C80" s="5"/>
      <c r="D80" s="5"/>
      <c r="E80" s="5"/>
      <c r="F80" s="5"/>
      <c r="G80" s="6"/>
      <c r="H80" s="6"/>
      <c r="I80" s="6"/>
      <c r="J80" s="6"/>
      <c r="K80" s="6"/>
      <c r="L80" s="5"/>
      <c r="M80" s="8">
        <f>IF(COUNTA($H80:$K80)=0,"",MIN($H80:$K80))</f>
      </c>
      <c r="N80" s="7">
        <f>IF($M80="","",$M80-TODAY())</f>
      </c>
      <c r="O80" s="5"/>
      <c r="P80" s="5"/>
      <c r="Q80" s="5"/>
      <c r="R80" s="6"/>
      <c r="S80" s="8">
        <f>IF($M80="","",$M80-30)</f>
      </c>
      <c r="T80" s="5"/>
      <c r="U80" s="9"/>
    </row>
    <row r="81" ht="22" customHeight="1">
      <c r="A81" s="7">
        <f>IF($C81="","",IF(COUNTA($H81:$K81)=0,"Missing dates",IF($N81&lt;0,"Expired",IF($N81&lt;=30,"Expiring soon",IF(OR($L81="Yes",$O81="No",AND($P81="Yes",$Q81&lt;&gt;"Yes")),"Needs review","Current")))))</f>
      </c>
      <c r="B81" s="7">
        <f>IF($A81="","",SWITCH($A81,"Expired","Stop work/pay until renewed","Expiring soon","Request renewal","Missing dates","Get current COI","Needs review","Review endorsements","Current","No action","Review"))</f>
      </c>
      <c r="C81" s="5"/>
      <c r="D81" s="5"/>
      <c r="E81" s="5"/>
      <c r="F81" s="5"/>
      <c r="G81" s="6"/>
      <c r="H81" s="6"/>
      <c r="I81" s="6"/>
      <c r="J81" s="6"/>
      <c r="K81" s="6"/>
      <c r="L81" s="5"/>
      <c r="M81" s="8">
        <f>IF(COUNTA($H81:$K81)=0,"",MIN($H81:$K81))</f>
      </c>
      <c r="N81" s="7">
        <f>IF($M81="","",$M81-TODAY())</f>
      </c>
      <c r="O81" s="5"/>
      <c r="P81" s="5"/>
      <c r="Q81" s="5"/>
      <c r="R81" s="6"/>
      <c r="S81" s="8">
        <f>IF($M81="","",$M81-30)</f>
      </c>
      <c r="T81" s="5"/>
      <c r="U81" s="9"/>
    </row>
    <row r="82" ht="22" customHeight="1">
      <c r="A82" s="7">
        <f>IF($C82="","",IF(COUNTA($H82:$K82)=0,"Missing dates",IF($N82&lt;0,"Expired",IF($N82&lt;=30,"Expiring soon",IF(OR($L82="Yes",$O82="No",AND($P82="Yes",$Q82&lt;&gt;"Yes")),"Needs review","Current")))))</f>
      </c>
      <c r="B82" s="7">
        <f>IF($A82="","",SWITCH($A82,"Expired","Stop work/pay until renewed","Expiring soon","Request renewal","Missing dates","Get current COI","Needs review","Review endorsements","Current","No action","Review"))</f>
      </c>
      <c r="C82" s="5"/>
      <c r="D82" s="5"/>
      <c r="E82" s="5"/>
      <c r="F82" s="5"/>
      <c r="G82" s="6"/>
      <c r="H82" s="6"/>
      <c r="I82" s="6"/>
      <c r="J82" s="6"/>
      <c r="K82" s="6"/>
      <c r="L82" s="5"/>
      <c r="M82" s="8">
        <f>IF(COUNTA($H82:$K82)=0,"",MIN($H82:$K82))</f>
      </c>
      <c r="N82" s="7">
        <f>IF($M82="","",$M82-TODAY())</f>
      </c>
      <c r="O82" s="5"/>
      <c r="P82" s="5"/>
      <c r="Q82" s="5"/>
      <c r="R82" s="6"/>
      <c r="S82" s="8">
        <f>IF($M82="","",$M82-30)</f>
      </c>
      <c r="T82" s="5"/>
      <c r="U82" s="9"/>
    </row>
    <row r="83" ht="22" customHeight="1">
      <c r="A83" s="7">
        <f>IF($C83="","",IF(COUNTA($H83:$K83)=0,"Missing dates",IF($N83&lt;0,"Expired",IF($N83&lt;=30,"Expiring soon",IF(OR($L83="Yes",$O83="No",AND($P83="Yes",$Q83&lt;&gt;"Yes")),"Needs review","Current")))))</f>
      </c>
      <c r="B83" s="7">
        <f>IF($A83="","",SWITCH($A83,"Expired","Stop work/pay until renewed","Expiring soon","Request renewal","Missing dates","Get current COI","Needs review","Review endorsements","Current","No action","Review"))</f>
      </c>
      <c r="C83" s="5"/>
      <c r="D83" s="5"/>
      <c r="E83" s="5"/>
      <c r="F83" s="5"/>
      <c r="G83" s="6"/>
      <c r="H83" s="6"/>
      <c r="I83" s="6"/>
      <c r="J83" s="6"/>
      <c r="K83" s="6"/>
      <c r="L83" s="5"/>
      <c r="M83" s="8">
        <f>IF(COUNTA($H83:$K83)=0,"",MIN($H83:$K83))</f>
      </c>
      <c r="N83" s="7">
        <f>IF($M83="","",$M83-TODAY())</f>
      </c>
      <c r="O83" s="5"/>
      <c r="P83" s="5"/>
      <c r="Q83" s="5"/>
      <c r="R83" s="6"/>
      <c r="S83" s="8">
        <f>IF($M83="","",$M83-30)</f>
      </c>
      <c r="T83" s="5"/>
      <c r="U83" s="9"/>
    </row>
    <row r="84" ht="22" customHeight="1">
      <c r="A84" s="7">
        <f>IF($C84="","",IF(COUNTA($H84:$K84)=0,"Missing dates",IF($N84&lt;0,"Expired",IF($N84&lt;=30,"Expiring soon",IF(OR($L84="Yes",$O84="No",AND($P84="Yes",$Q84&lt;&gt;"Yes")),"Needs review","Current")))))</f>
      </c>
      <c r="B84" s="7">
        <f>IF($A84="","",SWITCH($A84,"Expired","Stop work/pay until renewed","Expiring soon","Request renewal","Missing dates","Get current COI","Needs review","Review endorsements","Current","No action","Review"))</f>
      </c>
      <c r="C84" s="5"/>
      <c r="D84" s="5"/>
      <c r="E84" s="5"/>
      <c r="F84" s="5"/>
      <c r="G84" s="6"/>
      <c r="H84" s="6"/>
      <c r="I84" s="6"/>
      <c r="J84" s="6"/>
      <c r="K84" s="6"/>
      <c r="L84" s="5"/>
      <c r="M84" s="8">
        <f>IF(COUNTA($H84:$K84)=0,"",MIN($H84:$K84))</f>
      </c>
      <c r="N84" s="7">
        <f>IF($M84="","",$M84-TODAY())</f>
      </c>
      <c r="O84" s="5"/>
      <c r="P84" s="5"/>
      <c r="Q84" s="5"/>
      <c r="R84" s="6"/>
      <c r="S84" s="8">
        <f>IF($M84="","",$M84-30)</f>
      </c>
      <c r="T84" s="5"/>
      <c r="U84" s="9"/>
    </row>
    <row r="85" ht="22" customHeight="1">
      <c r="A85" s="7">
        <f>IF($C85="","",IF(COUNTA($H85:$K85)=0,"Missing dates",IF($N85&lt;0,"Expired",IF($N85&lt;=30,"Expiring soon",IF(OR($L85="Yes",$O85="No",AND($P85="Yes",$Q85&lt;&gt;"Yes")),"Needs review","Current")))))</f>
      </c>
      <c r="B85" s="7">
        <f>IF($A85="","",SWITCH($A85,"Expired","Stop work/pay until renewed","Expiring soon","Request renewal","Missing dates","Get current COI","Needs review","Review endorsements","Current","No action","Review"))</f>
      </c>
      <c r="C85" s="5"/>
      <c r="D85" s="5"/>
      <c r="E85" s="5"/>
      <c r="F85" s="5"/>
      <c r="G85" s="6"/>
      <c r="H85" s="6"/>
      <c r="I85" s="6"/>
      <c r="J85" s="6"/>
      <c r="K85" s="6"/>
      <c r="L85" s="5"/>
      <c r="M85" s="8">
        <f>IF(COUNTA($H85:$K85)=0,"",MIN($H85:$K85))</f>
      </c>
      <c r="N85" s="7">
        <f>IF($M85="","",$M85-TODAY())</f>
      </c>
      <c r="O85" s="5"/>
      <c r="P85" s="5"/>
      <c r="Q85" s="5"/>
      <c r="R85" s="6"/>
      <c r="S85" s="8">
        <f>IF($M85="","",$M85-30)</f>
      </c>
      <c r="T85" s="5"/>
      <c r="U85" s="9"/>
    </row>
    <row r="86" ht="22" customHeight="1">
      <c r="A86" s="7">
        <f>IF($C86="","",IF(COUNTA($H86:$K86)=0,"Missing dates",IF($N86&lt;0,"Expired",IF($N86&lt;=30,"Expiring soon",IF(OR($L86="Yes",$O86="No",AND($P86="Yes",$Q86&lt;&gt;"Yes")),"Needs review","Current")))))</f>
      </c>
      <c r="B86" s="7">
        <f>IF($A86="","",SWITCH($A86,"Expired","Stop work/pay until renewed","Expiring soon","Request renewal","Missing dates","Get current COI","Needs review","Review endorsements","Current","No action","Review"))</f>
      </c>
      <c r="C86" s="5"/>
      <c r="D86" s="5"/>
      <c r="E86" s="5"/>
      <c r="F86" s="5"/>
      <c r="G86" s="6"/>
      <c r="H86" s="6"/>
      <c r="I86" s="6"/>
      <c r="J86" s="6"/>
      <c r="K86" s="6"/>
      <c r="L86" s="5"/>
      <c r="M86" s="8">
        <f>IF(COUNTA($H86:$K86)=0,"",MIN($H86:$K86))</f>
      </c>
      <c r="N86" s="7">
        <f>IF($M86="","",$M86-TODAY())</f>
      </c>
      <c r="O86" s="5"/>
      <c r="P86" s="5"/>
      <c r="Q86" s="5"/>
      <c r="R86" s="6"/>
      <c r="S86" s="8">
        <f>IF($M86="","",$M86-30)</f>
      </c>
      <c r="T86" s="5"/>
      <c r="U86" s="9"/>
    </row>
    <row r="87" ht="22" customHeight="1">
      <c r="A87" s="7">
        <f>IF($C87="","",IF(COUNTA($H87:$K87)=0,"Missing dates",IF($N87&lt;0,"Expired",IF($N87&lt;=30,"Expiring soon",IF(OR($L87="Yes",$O87="No",AND($P87="Yes",$Q87&lt;&gt;"Yes")),"Needs review","Current")))))</f>
      </c>
      <c r="B87" s="7">
        <f>IF($A87="","",SWITCH($A87,"Expired","Stop work/pay until renewed","Expiring soon","Request renewal","Missing dates","Get current COI","Needs review","Review endorsements","Current","No action","Review"))</f>
      </c>
      <c r="C87" s="5"/>
      <c r="D87" s="5"/>
      <c r="E87" s="5"/>
      <c r="F87" s="5"/>
      <c r="G87" s="6"/>
      <c r="H87" s="6"/>
      <c r="I87" s="6"/>
      <c r="J87" s="6"/>
      <c r="K87" s="6"/>
      <c r="L87" s="5"/>
      <c r="M87" s="8">
        <f>IF(COUNTA($H87:$K87)=0,"",MIN($H87:$K87))</f>
      </c>
      <c r="N87" s="7">
        <f>IF($M87="","",$M87-TODAY())</f>
      </c>
      <c r="O87" s="5"/>
      <c r="P87" s="5"/>
      <c r="Q87" s="5"/>
      <c r="R87" s="6"/>
      <c r="S87" s="8">
        <f>IF($M87="","",$M87-30)</f>
      </c>
      <c r="T87" s="5"/>
      <c r="U87" s="9"/>
    </row>
    <row r="88" ht="22" customHeight="1">
      <c r="A88" s="7">
        <f>IF($C88="","",IF(COUNTA($H88:$K88)=0,"Missing dates",IF($N88&lt;0,"Expired",IF($N88&lt;=30,"Expiring soon",IF(OR($L88="Yes",$O88="No",AND($P88="Yes",$Q88&lt;&gt;"Yes")),"Needs review","Current")))))</f>
      </c>
      <c r="B88" s="7">
        <f>IF($A88="","",SWITCH($A88,"Expired","Stop work/pay until renewed","Expiring soon","Request renewal","Missing dates","Get current COI","Needs review","Review endorsements","Current","No action","Review"))</f>
      </c>
      <c r="C88" s="5"/>
      <c r="D88" s="5"/>
      <c r="E88" s="5"/>
      <c r="F88" s="5"/>
      <c r="G88" s="6"/>
      <c r="H88" s="6"/>
      <c r="I88" s="6"/>
      <c r="J88" s="6"/>
      <c r="K88" s="6"/>
      <c r="L88" s="5"/>
      <c r="M88" s="8">
        <f>IF(COUNTA($H88:$K88)=0,"",MIN($H88:$K88))</f>
      </c>
      <c r="N88" s="7">
        <f>IF($M88="","",$M88-TODAY())</f>
      </c>
      <c r="O88" s="5"/>
      <c r="P88" s="5"/>
      <c r="Q88" s="5"/>
      <c r="R88" s="6"/>
      <c r="S88" s="8">
        <f>IF($M88="","",$M88-30)</f>
      </c>
      <c r="T88" s="5"/>
      <c r="U88" s="9"/>
    </row>
    <row r="89" ht="22" customHeight="1">
      <c r="A89" s="7">
        <f>IF($C89="","",IF(COUNTA($H89:$K89)=0,"Missing dates",IF($N89&lt;0,"Expired",IF($N89&lt;=30,"Expiring soon",IF(OR($L89="Yes",$O89="No",AND($P89="Yes",$Q89&lt;&gt;"Yes")),"Needs review","Current")))))</f>
      </c>
      <c r="B89" s="7">
        <f>IF($A89="","",SWITCH($A89,"Expired","Stop work/pay until renewed","Expiring soon","Request renewal","Missing dates","Get current COI","Needs review","Review endorsements","Current","No action","Review"))</f>
      </c>
      <c r="C89" s="5"/>
      <c r="D89" s="5"/>
      <c r="E89" s="5"/>
      <c r="F89" s="5"/>
      <c r="G89" s="6"/>
      <c r="H89" s="6"/>
      <c r="I89" s="6"/>
      <c r="J89" s="6"/>
      <c r="K89" s="6"/>
      <c r="L89" s="5"/>
      <c r="M89" s="8">
        <f>IF(COUNTA($H89:$K89)=0,"",MIN($H89:$K89))</f>
      </c>
      <c r="N89" s="7">
        <f>IF($M89="","",$M89-TODAY())</f>
      </c>
      <c r="O89" s="5"/>
      <c r="P89" s="5"/>
      <c r="Q89" s="5"/>
      <c r="R89" s="6"/>
      <c r="S89" s="8">
        <f>IF($M89="","",$M89-30)</f>
      </c>
      <c r="T89" s="5"/>
      <c r="U89" s="9"/>
    </row>
    <row r="90" ht="22" customHeight="1">
      <c r="A90" s="7">
        <f>IF($C90="","",IF(COUNTA($H90:$K90)=0,"Missing dates",IF($N90&lt;0,"Expired",IF($N90&lt;=30,"Expiring soon",IF(OR($L90="Yes",$O90="No",AND($P90="Yes",$Q90&lt;&gt;"Yes")),"Needs review","Current")))))</f>
      </c>
      <c r="B90" s="7">
        <f>IF($A90="","",SWITCH($A90,"Expired","Stop work/pay until renewed","Expiring soon","Request renewal","Missing dates","Get current COI","Needs review","Review endorsements","Current","No action","Review"))</f>
      </c>
      <c r="C90" s="5"/>
      <c r="D90" s="5"/>
      <c r="E90" s="5"/>
      <c r="F90" s="5"/>
      <c r="G90" s="6"/>
      <c r="H90" s="6"/>
      <c r="I90" s="6"/>
      <c r="J90" s="6"/>
      <c r="K90" s="6"/>
      <c r="L90" s="5"/>
      <c r="M90" s="8">
        <f>IF(COUNTA($H90:$K90)=0,"",MIN($H90:$K90))</f>
      </c>
      <c r="N90" s="7">
        <f>IF($M90="","",$M90-TODAY())</f>
      </c>
      <c r="O90" s="5"/>
      <c r="P90" s="5"/>
      <c r="Q90" s="5"/>
      <c r="R90" s="6"/>
      <c r="S90" s="8">
        <f>IF($M90="","",$M90-30)</f>
      </c>
      <c r="T90" s="5"/>
      <c r="U90" s="9"/>
    </row>
    <row r="91" ht="22" customHeight="1">
      <c r="A91" s="7">
        <f>IF($C91="","",IF(COUNTA($H91:$K91)=0,"Missing dates",IF($N91&lt;0,"Expired",IF($N91&lt;=30,"Expiring soon",IF(OR($L91="Yes",$O91="No",AND($P91="Yes",$Q91&lt;&gt;"Yes")),"Needs review","Current")))))</f>
      </c>
      <c r="B91" s="7">
        <f>IF($A91="","",SWITCH($A91,"Expired","Stop work/pay until renewed","Expiring soon","Request renewal","Missing dates","Get current COI","Needs review","Review endorsements","Current","No action","Review"))</f>
      </c>
      <c r="C91" s="5"/>
      <c r="D91" s="5"/>
      <c r="E91" s="5"/>
      <c r="F91" s="5"/>
      <c r="G91" s="6"/>
      <c r="H91" s="6"/>
      <c r="I91" s="6"/>
      <c r="J91" s="6"/>
      <c r="K91" s="6"/>
      <c r="L91" s="5"/>
      <c r="M91" s="8">
        <f>IF(COUNTA($H91:$K91)=0,"",MIN($H91:$K91))</f>
      </c>
      <c r="N91" s="7">
        <f>IF($M91="","",$M91-TODAY())</f>
      </c>
      <c r="O91" s="5"/>
      <c r="P91" s="5"/>
      <c r="Q91" s="5"/>
      <c r="R91" s="6"/>
      <c r="S91" s="8">
        <f>IF($M91="","",$M91-30)</f>
      </c>
      <c r="T91" s="5"/>
      <c r="U91" s="9"/>
    </row>
    <row r="92" ht="22" customHeight="1">
      <c r="A92" s="7">
        <f>IF($C92="","",IF(COUNTA($H92:$K92)=0,"Missing dates",IF($N92&lt;0,"Expired",IF($N92&lt;=30,"Expiring soon",IF(OR($L92="Yes",$O92="No",AND($P92="Yes",$Q92&lt;&gt;"Yes")),"Needs review","Current")))))</f>
      </c>
      <c r="B92" s="7">
        <f>IF($A92="","",SWITCH($A92,"Expired","Stop work/pay until renewed","Expiring soon","Request renewal","Missing dates","Get current COI","Needs review","Review endorsements","Current","No action","Review"))</f>
      </c>
      <c r="C92" s="5"/>
      <c r="D92" s="5"/>
      <c r="E92" s="5"/>
      <c r="F92" s="5"/>
      <c r="G92" s="6"/>
      <c r="H92" s="6"/>
      <c r="I92" s="6"/>
      <c r="J92" s="6"/>
      <c r="K92" s="6"/>
      <c r="L92" s="5"/>
      <c r="M92" s="8">
        <f>IF(COUNTA($H92:$K92)=0,"",MIN($H92:$K92))</f>
      </c>
      <c r="N92" s="7">
        <f>IF($M92="","",$M92-TODAY())</f>
      </c>
      <c r="O92" s="5"/>
      <c r="P92" s="5"/>
      <c r="Q92" s="5"/>
      <c r="R92" s="6"/>
      <c r="S92" s="8">
        <f>IF($M92="","",$M92-30)</f>
      </c>
      <c r="T92" s="5"/>
      <c r="U92" s="9"/>
    </row>
    <row r="93" ht="22" customHeight="1">
      <c r="A93" s="7">
        <f>IF($C93="","",IF(COUNTA($H93:$K93)=0,"Missing dates",IF($N93&lt;0,"Expired",IF($N93&lt;=30,"Expiring soon",IF(OR($L93="Yes",$O93="No",AND($P93="Yes",$Q93&lt;&gt;"Yes")),"Needs review","Current")))))</f>
      </c>
      <c r="B93" s="7">
        <f>IF($A93="","",SWITCH($A93,"Expired","Stop work/pay until renewed","Expiring soon","Request renewal","Missing dates","Get current COI","Needs review","Review endorsements","Current","No action","Review"))</f>
      </c>
      <c r="C93" s="5"/>
      <c r="D93" s="5"/>
      <c r="E93" s="5"/>
      <c r="F93" s="5"/>
      <c r="G93" s="6"/>
      <c r="H93" s="6"/>
      <c r="I93" s="6"/>
      <c r="J93" s="6"/>
      <c r="K93" s="6"/>
      <c r="L93" s="5"/>
      <c r="M93" s="8">
        <f>IF(COUNTA($H93:$K93)=0,"",MIN($H93:$K93))</f>
      </c>
      <c r="N93" s="7">
        <f>IF($M93="","",$M93-TODAY())</f>
      </c>
      <c r="O93" s="5"/>
      <c r="P93" s="5"/>
      <c r="Q93" s="5"/>
      <c r="R93" s="6"/>
      <c r="S93" s="8">
        <f>IF($M93="","",$M93-30)</f>
      </c>
      <c r="T93" s="5"/>
      <c r="U93" s="9"/>
    </row>
    <row r="94" ht="22" customHeight="1">
      <c r="A94" s="7">
        <f>IF($C94="","",IF(COUNTA($H94:$K94)=0,"Missing dates",IF($N94&lt;0,"Expired",IF($N94&lt;=30,"Expiring soon",IF(OR($L94="Yes",$O94="No",AND($P94="Yes",$Q94&lt;&gt;"Yes")),"Needs review","Current")))))</f>
      </c>
      <c r="B94" s="7">
        <f>IF($A94="","",SWITCH($A94,"Expired","Stop work/pay until renewed","Expiring soon","Request renewal","Missing dates","Get current COI","Needs review","Review endorsements","Current","No action","Review"))</f>
      </c>
      <c r="C94" s="5"/>
      <c r="D94" s="5"/>
      <c r="E94" s="5"/>
      <c r="F94" s="5"/>
      <c r="G94" s="6"/>
      <c r="H94" s="6"/>
      <c r="I94" s="6"/>
      <c r="J94" s="6"/>
      <c r="K94" s="6"/>
      <c r="L94" s="5"/>
      <c r="M94" s="8">
        <f>IF(COUNTA($H94:$K94)=0,"",MIN($H94:$K94))</f>
      </c>
      <c r="N94" s="7">
        <f>IF($M94="","",$M94-TODAY())</f>
      </c>
      <c r="O94" s="5"/>
      <c r="P94" s="5"/>
      <c r="Q94" s="5"/>
      <c r="R94" s="6"/>
      <c r="S94" s="8">
        <f>IF($M94="","",$M94-30)</f>
      </c>
      <c r="T94" s="5"/>
      <c r="U94" s="9"/>
    </row>
    <row r="95" ht="22" customHeight="1">
      <c r="A95" s="7">
        <f>IF($C95="","",IF(COUNTA($H95:$K95)=0,"Missing dates",IF($N95&lt;0,"Expired",IF($N95&lt;=30,"Expiring soon",IF(OR($L95="Yes",$O95="No",AND($P95="Yes",$Q95&lt;&gt;"Yes")),"Needs review","Current")))))</f>
      </c>
      <c r="B95" s="7">
        <f>IF($A95="","",SWITCH($A95,"Expired","Stop work/pay until renewed","Expiring soon","Request renewal","Missing dates","Get current COI","Needs review","Review endorsements","Current","No action","Review"))</f>
      </c>
      <c r="C95" s="5"/>
      <c r="D95" s="5"/>
      <c r="E95" s="5"/>
      <c r="F95" s="5"/>
      <c r="G95" s="6"/>
      <c r="H95" s="6"/>
      <c r="I95" s="6"/>
      <c r="J95" s="6"/>
      <c r="K95" s="6"/>
      <c r="L95" s="5"/>
      <c r="M95" s="8">
        <f>IF(COUNTA($H95:$K95)=0,"",MIN($H95:$K95))</f>
      </c>
      <c r="N95" s="7">
        <f>IF($M95="","",$M95-TODAY())</f>
      </c>
      <c r="O95" s="5"/>
      <c r="P95" s="5"/>
      <c r="Q95" s="5"/>
      <c r="R95" s="6"/>
      <c r="S95" s="8">
        <f>IF($M95="","",$M95-30)</f>
      </c>
      <c r="T95" s="5"/>
      <c r="U95" s="9"/>
    </row>
    <row r="96" ht="22" customHeight="1">
      <c r="A96" s="7">
        <f>IF($C96="","",IF(COUNTA($H96:$K96)=0,"Missing dates",IF($N96&lt;0,"Expired",IF($N96&lt;=30,"Expiring soon",IF(OR($L96="Yes",$O96="No",AND($P96="Yes",$Q96&lt;&gt;"Yes")),"Needs review","Current")))))</f>
      </c>
      <c r="B96" s="7">
        <f>IF($A96="","",SWITCH($A96,"Expired","Stop work/pay until renewed","Expiring soon","Request renewal","Missing dates","Get current COI","Needs review","Review endorsements","Current","No action","Review"))</f>
      </c>
      <c r="C96" s="5"/>
      <c r="D96" s="5"/>
      <c r="E96" s="5"/>
      <c r="F96" s="5"/>
      <c r="G96" s="6"/>
      <c r="H96" s="6"/>
      <c r="I96" s="6"/>
      <c r="J96" s="6"/>
      <c r="K96" s="6"/>
      <c r="L96" s="5"/>
      <c r="M96" s="8">
        <f>IF(COUNTA($H96:$K96)=0,"",MIN($H96:$K96))</f>
      </c>
      <c r="N96" s="7">
        <f>IF($M96="","",$M96-TODAY())</f>
      </c>
      <c r="O96" s="5"/>
      <c r="P96" s="5"/>
      <c r="Q96" s="5"/>
      <c r="R96" s="6"/>
      <c r="S96" s="8">
        <f>IF($M96="","",$M96-30)</f>
      </c>
      <c r="T96" s="5"/>
      <c r="U96" s="9"/>
    </row>
    <row r="97" ht="22" customHeight="1">
      <c r="A97" s="7">
        <f>IF($C97="","",IF(COUNTA($H97:$K97)=0,"Missing dates",IF($N97&lt;0,"Expired",IF($N97&lt;=30,"Expiring soon",IF(OR($L97="Yes",$O97="No",AND($P97="Yes",$Q97&lt;&gt;"Yes")),"Needs review","Current")))))</f>
      </c>
      <c r="B97" s="7">
        <f>IF($A97="","",SWITCH($A97,"Expired","Stop work/pay until renewed","Expiring soon","Request renewal","Missing dates","Get current COI","Needs review","Review endorsements","Current","No action","Review"))</f>
      </c>
      <c r="C97" s="5"/>
      <c r="D97" s="5"/>
      <c r="E97" s="5"/>
      <c r="F97" s="5"/>
      <c r="G97" s="6"/>
      <c r="H97" s="6"/>
      <c r="I97" s="6"/>
      <c r="J97" s="6"/>
      <c r="K97" s="6"/>
      <c r="L97" s="5"/>
      <c r="M97" s="8">
        <f>IF(COUNTA($H97:$K97)=0,"",MIN($H97:$K97))</f>
      </c>
      <c r="N97" s="7">
        <f>IF($M97="","",$M97-TODAY())</f>
      </c>
      <c r="O97" s="5"/>
      <c r="P97" s="5"/>
      <c r="Q97" s="5"/>
      <c r="R97" s="6"/>
      <c r="S97" s="8">
        <f>IF($M97="","",$M97-30)</f>
      </c>
      <c r="T97" s="5"/>
      <c r="U97" s="9"/>
    </row>
    <row r="98" ht="22" customHeight="1">
      <c r="A98" s="7">
        <f>IF($C98="","",IF(COUNTA($H98:$K98)=0,"Missing dates",IF($N98&lt;0,"Expired",IF($N98&lt;=30,"Expiring soon",IF(OR($L98="Yes",$O98="No",AND($P98="Yes",$Q98&lt;&gt;"Yes")),"Needs review","Current")))))</f>
      </c>
      <c r="B98" s="7">
        <f>IF($A98="","",SWITCH($A98,"Expired","Stop work/pay until renewed","Expiring soon","Request renewal","Missing dates","Get current COI","Needs review","Review endorsements","Current","No action","Review"))</f>
      </c>
      <c r="C98" s="5"/>
      <c r="D98" s="5"/>
      <c r="E98" s="5"/>
      <c r="F98" s="5"/>
      <c r="G98" s="6"/>
      <c r="H98" s="6"/>
      <c r="I98" s="6"/>
      <c r="J98" s="6"/>
      <c r="K98" s="6"/>
      <c r="L98" s="5"/>
      <c r="M98" s="8">
        <f>IF(COUNTA($H98:$K98)=0,"",MIN($H98:$K98))</f>
      </c>
      <c r="N98" s="7">
        <f>IF($M98="","",$M98-TODAY())</f>
      </c>
      <c r="O98" s="5"/>
      <c r="P98" s="5"/>
      <c r="Q98" s="5"/>
      <c r="R98" s="6"/>
      <c r="S98" s="8">
        <f>IF($M98="","",$M98-30)</f>
      </c>
      <c r="T98" s="5"/>
      <c r="U98" s="9"/>
    </row>
    <row r="99" ht="22" customHeight="1">
      <c r="A99" s="7">
        <f>IF($C99="","",IF(COUNTA($H99:$K99)=0,"Missing dates",IF($N99&lt;0,"Expired",IF($N99&lt;=30,"Expiring soon",IF(OR($L99="Yes",$O99="No",AND($P99="Yes",$Q99&lt;&gt;"Yes")),"Needs review","Current")))))</f>
      </c>
      <c r="B99" s="7">
        <f>IF($A99="","",SWITCH($A99,"Expired","Stop work/pay until renewed","Expiring soon","Request renewal","Missing dates","Get current COI","Needs review","Review endorsements","Current","No action","Review"))</f>
      </c>
      <c r="C99" s="5"/>
      <c r="D99" s="5"/>
      <c r="E99" s="5"/>
      <c r="F99" s="5"/>
      <c r="G99" s="6"/>
      <c r="H99" s="6"/>
      <c r="I99" s="6"/>
      <c r="J99" s="6"/>
      <c r="K99" s="6"/>
      <c r="L99" s="5"/>
      <c r="M99" s="8">
        <f>IF(COUNTA($H99:$K99)=0,"",MIN($H99:$K99))</f>
      </c>
      <c r="N99" s="7">
        <f>IF($M99="","",$M99-TODAY())</f>
      </c>
      <c r="O99" s="5"/>
      <c r="P99" s="5"/>
      <c r="Q99" s="5"/>
      <c r="R99" s="6"/>
      <c r="S99" s="8">
        <f>IF($M99="","",$M99-30)</f>
      </c>
      <c r="T99" s="5"/>
      <c r="U99" s="9"/>
    </row>
    <row r="100" ht="22" customHeight="1">
      <c r="A100" s="7">
        <f>IF($C100="","",IF(COUNTA($H100:$K100)=0,"Missing dates",IF($N100&lt;0,"Expired",IF($N100&lt;=30,"Expiring soon",IF(OR($L100="Yes",$O100="No",AND($P100="Yes",$Q100&lt;&gt;"Yes")),"Needs review","Current")))))</f>
      </c>
      <c r="B100" s="7">
        <f>IF($A100="","",SWITCH($A100,"Expired","Stop work/pay until renewed","Expiring soon","Request renewal","Missing dates","Get current COI","Needs review","Review endorsements","Current","No action","Review"))</f>
      </c>
      <c r="C100" s="5"/>
      <c r="D100" s="5"/>
      <c r="E100" s="5"/>
      <c r="F100" s="5"/>
      <c r="G100" s="6"/>
      <c r="H100" s="6"/>
      <c r="I100" s="6"/>
      <c r="J100" s="6"/>
      <c r="K100" s="6"/>
      <c r="L100" s="5"/>
      <c r="M100" s="8">
        <f>IF(COUNTA($H100:$K100)=0,"",MIN($H100:$K100))</f>
      </c>
      <c r="N100" s="7">
        <f>IF($M100="","",$M100-TODAY())</f>
      </c>
      <c r="O100" s="5"/>
      <c r="P100" s="5"/>
      <c r="Q100" s="5"/>
      <c r="R100" s="6"/>
      <c r="S100" s="8">
        <f>IF($M100="","",$M100-30)</f>
      </c>
      <c r="T100" s="5"/>
      <c r="U100" s="9"/>
    </row>
    <row r="101" ht="22" customHeight="1">
      <c r="A101" s="7">
        <f>IF($C101="","",IF(COUNTA($H101:$K101)=0,"Missing dates",IF($N101&lt;0,"Expired",IF($N101&lt;=30,"Expiring soon",IF(OR($L101="Yes",$O101="No",AND($P101="Yes",$Q101&lt;&gt;"Yes")),"Needs review","Current")))))</f>
      </c>
      <c r="B101" s="7">
        <f>IF($A101="","",SWITCH($A101,"Expired","Stop work/pay until renewed","Expiring soon","Request renewal","Missing dates","Get current COI","Needs review","Review endorsements","Current","No action","Review"))</f>
      </c>
      <c r="C101" s="5"/>
      <c r="D101" s="5"/>
      <c r="E101" s="5"/>
      <c r="F101" s="5"/>
      <c r="G101" s="6"/>
      <c r="H101" s="6"/>
      <c r="I101" s="6"/>
      <c r="J101" s="6"/>
      <c r="K101" s="6"/>
      <c r="L101" s="5"/>
      <c r="M101" s="8">
        <f>IF(COUNTA($H101:$K101)=0,"",MIN($H101:$K101))</f>
      </c>
      <c r="N101" s="7">
        <f>IF($M101="","",$M101-TODAY())</f>
      </c>
      <c r="O101" s="5"/>
      <c r="P101" s="5"/>
      <c r="Q101" s="5"/>
      <c r="R101" s="6"/>
      <c r="S101" s="8">
        <f>IF($M101="","",$M101-30)</f>
      </c>
      <c r="T101" s="5"/>
      <c r="U101" s="9"/>
    </row>
    <row r="102" ht="22" customHeight="1">
      <c r="A102" s="7">
        <f>IF($C102="","",IF(COUNTA($H102:$K102)=0,"Missing dates",IF($N102&lt;0,"Expired",IF($N102&lt;=30,"Expiring soon",IF(OR($L102="Yes",$O102="No",AND($P102="Yes",$Q102&lt;&gt;"Yes")),"Needs review","Current")))))</f>
      </c>
      <c r="B102" s="7">
        <f>IF($A102="","",SWITCH($A102,"Expired","Stop work/pay until renewed","Expiring soon","Request renewal","Missing dates","Get current COI","Needs review","Review endorsements","Current","No action","Review"))</f>
      </c>
      <c r="C102" s="5"/>
      <c r="D102" s="5"/>
      <c r="E102" s="5"/>
      <c r="F102" s="5"/>
      <c r="G102" s="6"/>
      <c r="H102" s="6"/>
      <c r="I102" s="6"/>
      <c r="J102" s="6"/>
      <c r="K102" s="6"/>
      <c r="L102" s="5"/>
      <c r="M102" s="8">
        <f>IF(COUNTA($H102:$K102)=0,"",MIN($H102:$K102))</f>
      </c>
      <c r="N102" s="7">
        <f>IF($M102="","",$M102-TODAY())</f>
      </c>
      <c r="O102" s="5"/>
      <c r="P102" s="5"/>
      <c r="Q102" s="5"/>
      <c r="R102" s="6"/>
      <c r="S102" s="8">
        <f>IF($M102="","",$M102-30)</f>
      </c>
      <c r="T102" s="5"/>
      <c r="U102" s="9"/>
    </row>
    <row r="103" ht="22" customHeight="1">
      <c r="A103" s="7">
        <f>IF($C103="","",IF(COUNTA($H103:$K103)=0,"Missing dates",IF($N103&lt;0,"Expired",IF($N103&lt;=30,"Expiring soon",IF(OR($L103="Yes",$O103="No",AND($P103="Yes",$Q103&lt;&gt;"Yes")),"Needs review","Current")))))</f>
      </c>
      <c r="B103" s="7">
        <f>IF($A103="","",SWITCH($A103,"Expired","Stop work/pay until renewed","Expiring soon","Request renewal","Missing dates","Get current COI","Needs review","Review endorsements","Current","No action","Review"))</f>
      </c>
      <c r="C103" s="5"/>
      <c r="D103" s="5"/>
      <c r="E103" s="5"/>
      <c r="F103" s="5"/>
      <c r="G103" s="6"/>
      <c r="H103" s="6"/>
      <c r="I103" s="6"/>
      <c r="J103" s="6"/>
      <c r="K103" s="6"/>
      <c r="L103" s="5"/>
      <c r="M103" s="8">
        <f>IF(COUNTA($H103:$K103)=0,"",MIN($H103:$K103))</f>
      </c>
      <c r="N103" s="7">
        <f>IF($M103="","",$M103-TODAY())</f>
      </c>
      <c r="O103" s="5"/>
      <c r="P103" s="5"/>
      <c r="Q103" s="5"/>
      <c r="R103" s="6"/>
      <c r="S103" s="8">
        <f>IF($M103="","",$M103-30)</f>
      </c>
      <c r="T103" s="5"/>
      <c r="U103" s="9"/>
    </row>
    <row r="104" ht="22" customHeight="1">
      <c r="A104" s="7">
        <f>IF($C104="","",IF(COUNTA($H104:$K104)=0,"Missing dates",IF($N104&lt;0,"Expired",IF($N104&lt;=30,"Expiring soon",IF(OR($L104="Yes",$O104="No",AND($P104="Yes",$Q104&lt;&gt;"Yes")),"Needs review","Current")))))</f>
      </c>
      <c r="B104" s="7">
        <f>IF($A104="","",SWITCH($A104,"Expired","Stop work/pay until renewed","Expiring soon","Request renewal","Missing dates","Get current COI","Needs review","Review endorsements","Current","No action","Review"))</f>
      </c>
      <c r="C104" s="5"/>
      <c r="D104" s="5"/>
      <c r="E104" s="5"/>
      <c r="F104" s="5"/>
      <c r="G104" s="6"/>
      <c r="H104" s="6"/>
      <c r="I104" s="6"/>
      <c r="J104" s="6"/>
      <c r="K104" s="6"/>
      <c r="L104" s="5"/>
      <c r="M104" s="8">
        <f>IF(COUNTA($H104:$K104)=0,"",MIN($H104:$K104))</f>
      </c>
      <c r="N104" s="7">
        <f>IF($M104="","",$M104-TODAY())</f>
      </c>
      <c r="O104" s="5"/>
      <c r="P104" s="5"/>
      <c r="Q104" s="5"/>
      <c r="R104" s="6"/>
      <c r="S104" s="8">
        <f>IF($M104="","",$M104-30)</f>
      </c>
      <c r="T104" s="5"/>
      <c r="U104" s="9"/>
    </row>
    <row r="105" ht="22" customHeight="1">
      <c r="A105" s="7">
        <f>IF($C105="","",IF(COUNTA($H105:$K105)=0,"Missing dates",IF($N105&lt;0,"Expired",IF($N105&lt;=30,"Expiring soon",IF(OR($L105="Yes",$O105="No",AND($P105="Yes",$Q105&lt;&gt;"Yes")),"Needs review","Current")))))</f>
      </c>
      <c r="B105" s="7">
        <f>IF($A105="","",SWITCH($A105,"Expired","Stop work/pay until renewed","Expiring soon","Request renewal","Missing dates","Get current COI","Needs review","Review endorsements","Current","No action","Review"))</f>
      </c>
      <c r="C105" s="5"/>
      <c r="D105" s="5"/>
      <c r="E105" s="5"/>
      <c r="F105" s="5"/>
      <c r="G105" s="6"/>
      <c r="H105" s="6"/>
      <c r="I105" s="6"/>
      <c r="J105" s="6"/>
      <c r="K105" s="6"/>
      <c r="L105" s="5"/>
      <c r="M105" s="8">
        <f>IF(COUNTA($H105:$K105)=0,"",MIN($H105:$K105))</f>
      </c>
      <c r="N105" s="7">
        <f>IF($M105="","",$M105-TODAY())</f>
      </c>
      <c r="O105" s="5"/>
      <c r="P105" s="5"/>
      <c r="Q105" s="5"/>
      <c r="R105" s="6"/>
      <c r="S105" s="8">
        <f>IF($M105="","",$M105-30)</f>
      </c>
      <c r="T105" s="5"/>
      <c r="U105" s="9"/>
    </row>
    <row r="106" ht="22" customHeight="1">
      <c r="A106" s="7">
        <f>IF($C106="","",IF(COUNTA($H106:$K106)=0,"Missing dates",IF($N106&lt;0,"Expired",IF($N106&lt;=30,"Expiring soon",IF(OR($L106="Yes",$O106="No",AND($P106="Yes",$Q106&lt;&gt;"Yes")),"Needs review","Current")))))</f>
      </c>
      <c r="B106" s="7">
        <f>IF($A106="","",SWITCH($A106,"Expired","Stop work/pay until renewed","Expiring soon","Request renewal","Missing dates","Get current COI","Needs review","Review endorsements","Current","No action","Review"))</f>
      </c>
      <c r="C106" s="5"/>
      <c r="D106" s="5"/>
      <c r="E106" s="5"/>
      <c r="F106" s="5"/>
      <c r="G106" s="6"/>
      <c r="H106" s="6"/>
      <c r="I106" s="6"/>
      <c r="J106" s="6"/>
      <c r="K106" s="6"/>
      <c r="L106" s="5"/>
      <c r="M106" s="8">
        <f>IF(COUNTA($H106:$K106)=0,"",MIN($H106:$K106))</f>
      </c>
      <c r="N106" s="7">
        <f>IF($M106="","",$M106-TODAY())</f>
      </c>
      <c r="O106" s="5"/>
      <c r="P106" s="5"/>
      <c r="Q106" s="5"/>
      <c r="R106" s="6"/>
      <c r="S106" s="8">
        <f>IF($M106="","",$M106-30)</f>
      </c>
      <c r="T106" s="5"/>
      <c r="U106" s="9"/>
    </row>
    <row r="107" ht="22" customHeight="1">
      <c r="A107" s="7">
        <f>IF($C107="","",IF(COUNTA($H107:$K107)=0,"Missing dates",IF($N107&lt;0,"Expired",IF($N107&lt;=30,"Expiring soon",IF(OR($L107="Yes",$O107="No",AND($P107="Yes",$Q107&lt;&gt;"Yes")),"Needs review","Current")))))</f>
      </c>
      <c r="B107" s="7">
        <f>IF($A107="","",SWITCH($A107,"Expired","Stop work/pay until renewed","Expiring soon","Request renewal","Missing dates","Get current COI","Needs review","Review endorsements","Current","No action","Review"))</f>
      </c>
      <c r="C107" s="5"/>
      <c r="D107" s="5"/>
      <c r="E107" s="5"/>
      <c r="F107" s="5"/>
      <c r="G107" s="6"/>
      <c r="H107" s="6"/>
      <c r="I107" s="6"/>
      <c r="J107" s="6"/>
      <c r="K107" s="6"/>
      <c r="L107" s="5"/>
      <c r="M107" s="8">
        <f>IF(COUNTA($H107:$K107)=0,"",MIN($H107:$K107))</f>
      </c>
      <c r="N107" s="7">
        <f>IF($M107="","",$M107-TODAY())</f>
      </c>
      <c r="O107" s="5"/>
      <c r="P107" s="5"/>
      <c r="Q107" s="5"/>
      <c r="R107" s="6"/>
      <c r="S107" s="8">
        <f>IF($M107="","",$M107-30)</f>
      </c>
      <c r="T107" s="5"/>
      <c r="U107" s="9"/>
    </row>
    <row r="108" ht="22" customHeight="1">
      <c r="A108" s="7">
        <f>IF($C108="","",IF(COUNTA($H108:$K108)=0,"Missing dates",IF($N108&lt;0,"Expired",IF($N108&lt;=30,"Expiring soon",IF(OR($L108="Yes",$O108="No",AND($P108="Yes",$Q108&lt;&gt;"Yes")),"Needs review","Current")))))</f>
      </c>
      <c r="B108" s="7">
        <f>IF($A108="","",SWITCH($A108,"Expired","Stop work/pay until renewed","Expiring soon","Request renewal","Missing dates","Get current COI","Needs review","Review endorsements","Current","No action","Review"))</f>
      </c>
      <c r="C108" s="5"/>
      <c r="D108" s="5"/>
      <c r="E108" s="5"/>
      <c r="F108" s="5"/>
      <c r="G108" s="6"/>
      <c r="H108" s="6"/>
      <c r="I108" s="6"/>
      <c r="J108" s="6"/>
      <c r="K108" s="6"/>
      <c r="L108" s="5"/>
      <c r="M108" s="8">
        <f>IF(COUNTA($H108:$K108)=0,"",MIN($H108:$K108))</f>
      </c>
      <c r="N108" s="7">
        <f>IF($M108="","",$M108-TODAY())</f>
      </c>
      <c r="O108" s="5"/>
      <c r="P108" s="5"/>
      <c r="Q108" s="5"/>
      <c r="R108" s="6"/>
      <c r="S108" s="8">
        <f>IF($M108="","",$M108-30)</f>
      </c>
      <c r="T108" s="5"/>
      <c r="U108" s="9"/>
    </row>
  </sheetData>
  <mergeCells count="3">
    <mergeCell ref="A1:U1"/>
    <mergeCell ref="A2:U2"/>
    <mergeCell ref="A5:U5"/>
  </mergeCells>
  <autoFilter ref="A8:U108"/>
  <dataValidations count="2">
    <dataValidation type="list" allowBlank="1" showDropDown="0" sqref="L9:L108 O9:Q108">
      <formula1>"Yes,No"</formula1>
    </dataValidation>
    <dataValidation type="date" operator="between" allowBlank="1" sqref="G9:K108 R9:S108">
      <formula1>1</formula1>
      <formula2>2958465</formula2>
    </dataValidation>
  </dataValidations>
  <pageMargins left="0.4" right="0.4" top="0.5" bottom="0.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workbookViewId="0" showGridLines="0"/>
  </sheetViews>
  <sheetFormatPr defaultRowHeight="22"/>
  <cols>
    <col min="1" max="1" width="110" customWidth="1"/>
  </cols>
  <sheetData>
    <row r="1">
      <c r="A1" t="inlineStr" s="1">
        <is>
          <t>How to use this tracker</t>
        </is>
      </c>
    </row>
    <row r="3">
      <c r="A3" t="inlineStr" s="5">
        <is>
          <t>1. Replace the sample rows with your subcontractors.</t>
        </is>
      </c>
    </row>
    <row r="4">
      <c r="A4" t="inlineStr" s="5">
        <is>
          <t>2. Enter expiry dates for GL, WC, auto, and umbrella coverage.</t>
        </is>
      </c>
    </row>
    <row r="5">
      <c r="A5" t="inlineStr" s="5">
        <is>
          <t>3. Use Yes/No dropdowns for missing docs, additional insured, and waiver checks.</t>
        </is>
      </c>
    </row>
    <row r="6">
      <c r="A6" t="inlineStr" s="5">
        <is>
          <t>4. Filter Status for Expired, Expiring soon, Missing dates, or Needs review each week.</t>
        </is>
      </c>
    </row>
    <row r="7">
      <c r="A7" t="inlineStr" s="5">
        <is>
          <t>5. When the sheet becomes the bottleneck, use COI Compass for magic-link uploads, reminders, and audit history.</t>
        </is>
      </c>
    </row>
    <row r="9">
      <c r="A9" t="inlineStr" s="3">
        <is>
          <t>Not legal or insurance advice. Your team remains responsible for confirming coverage, endorsements, and job-specific requirements.</t>
        </is>
      </c>
    </row>
  </sheetData>
  <mergeCells count="8">
    <mergeCell ref="A1:H1"/>
    <mergeCell ref="A3:H3"/>
    <mergeCell ref="A4:H4"/>
    <mergeCell ref="A5:H5"/>
    <mergeCell ref="A6:H6"/>
    <mergeCell ref="A7:H7"/>
    <mergeCell ref="A9:H9"/>
    <mergeCell ref="A10:H10"/>
  </mergeCells>
  <pageMargins left="0.4" right="0.4" top="0.5" bottom="0.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COI Compass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COI Tracker</vt:lpstr>
      <vt:lpstr>How to use</vt:lpstr>
    </vt:vector>
  </TitlesOfParts>
  <Company>Cairn Labs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 Compass</dc:creator>
  <cp:lastModifiedBy>COI Compass</cp:lastModifiedBy>
  <dcterms:created xsi:type="dcterms:W3CDTF">2026-05-31T00:00:00Z</dcterms:created>
  <dcterms:modified xsi:type="dcterms:W3CDTF">2026-05-31T00:00:00Z</dcterms:modified>
</cp:coreProperties>
</file>